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suttontrust.sharepoint.com/Research/COMMUNICATIONS/Reports/2019/GCSE grade changes/Doc/"/>
    </mc:Choice>
  </mc:AlternateContent>
  <xr:revisionPtr revIDLastSave="0" documentId="8_{CDFF36D3-DEFD-4F11-888B-45621910F789}" xr6:coauthVersionLast="41" xr6:coauthVersionMax="41" xr10:uidLastSave="{00000000-0000-0000-0000-000000000000}"/>
  <bookViews>
    <workbookView xWindow="14400" yWindow="675" windowWidth="14220" windowHeight="14415" xr2:uid="{00000000-000D-0000-FFFF-FFFF00000000}"/>
  </bookViews>
  <sheets>
    <sheet name="A1" sheetId="1" r:id="rId1"/>
    <sheet name="A2" sheetId="11" r:id="rId2"/>
    <sheet name="A3" sheetId="2" r:id="rId3"/>
    <sheet name="A4" sheetId="3" r:id="rId4"/>
    <sheet name="A5" sheetId="4" r:id="rId5"/>
    <sheet name="A6" sheetId="5" r:id="rId6"/>
    <sheet name="A7" sheetId="6" r:id="rId7"/>
    <sheet name="A8" sheetId="7" r:id="rId8"/>
    <sheet name="T1" sheetId="8" r:id="rId9"/>
    <sheet name="T1b" sheetId="9" r:id="rId10"/>
    <sheet name="Sheet1" sheetId="10" state="hidden" r:id="rId11"/>
    <sheet name="Sheet3" sheetId="12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2" l="1"/>
  <c r="B8" i="12"/>
  <c r="B7" i="12"/>
  <c r="C14" i="10" l="1"/>
  <c r="C15" i="10"/>
  <c r="C16" i="10"/>
  <c r="C13" i="10"/>
  <c r="B16" i="10"/>
  <c r="B15" i="10"/>
  <c r="B14" i="10"/>
  <c r="B13" i="10"/>
  <c r="B5" i="12" l="1"/>
  <c r="D9" i="12"/>
  <c r="D8" i="12"/>
  <c r="D7" i="12"/>
  <c r="D5" i="12"/>
  <c r="C5" i="12"/>
  <c r="A5" i="12"/>
  <c r="D4" i="12"/>
  <c r="C4" i="12"/>
  <c r="B4" i="12"/>
  <c r="A4" i="12"/>
  <c r="D3" i="12"/>
  <c r="C3" i="12"/>
  <c r="B3" i="12"/>
  <c r="A3" i="12"/>
  <c r="D8" i="10"/>
  <c r="D9" i="10"/>
  <c r="D7" i="10"/>
  <c r="D3" i="10"/>
  <c r="D4" i="10"/>
  <c r="D5" i="10"/>
  <c r="C3" i="10"/>
  <c r="C4" i="10"/>
  <c r="C5" i="10"/>
  <c r="B3" i="10"/>
  <c r="B4" i="10"/>
  <c r="B5" i="10"/>
  <c r="A5" i="10"/>
  <c r="A4" i="10"/>
  <c r="A3" i="10"/>
  <c r="T8" i="6" l="1"/>
  <c r="S8" i="6"/>
  <c r="R8" i="6"/>
  <c r="Q8" i="6"/>
  <c r="P8" i="6"/>
  <c r="O8" i="6"/>
  <c r="U8" i="6" s="1"/>
  <c r="N8" i="6"/>
  <c r="M8" i="6"/>
  <c r="V8" i="6" s="1"/>
  <c r="L8" i="6"/>
  <c r="T13" i="6"/>
  <c r="S13" i="6"/>
  <c r="R13" i="6"/>
  <c r="Q13" i="6"/>
  <c r="P13" i="6"/>
  <c r="V13" i="6" s="1"/>
  <c r="O13" i="6"/>
  <c r="U13" i="6" s="1"/>
  <c r="N13" i="6"/>
  <c r="W13" i="6" s="1"/>
  <c r="M13" i="6"/>
  <c r="L13" i="6"/>
  <c r="T9" i="6"/>
  <c r="S9" i="6"/>
  <c r="R9" i="6"/>
  <c r="Q9" i="6"/>
  <c r="W9" i="6" s="1"/>
  <c r="P9" i="6"/>
  <c r="V9" i="6" s="1"/>
  <c r="O9" i="6"/>
  <c r="N9" i="6"/>
  <c r="M9" i="6"/>
  <c r="L9" i="6"/>
  <c r="T10" i="6"/>
  <c r="S10" i="6"/>
  <c r="R10" i="6"/>
  <c r="Q10" i="6"/>
  <c r="W10" i="6" s="1"/>
  <c r="P10" i="6"/>
  <c r="O10" i="6"/>
  <c r="N10" i="6"/>
  <c r="M10" i="6"/>
  <c r="L10" i="6"/>
  <c r="T7" i="6"/>
  <c r="S7" i="6"/>
  <c r="R7" i="6"/>
  <c r="Q7" i="6"/>
  <c r="P7" i="6"/>
  <c r="O7" i="6"/>
  <c r="N7" i="6"/>
  <c r="M7" i="6"/>
  <c r="V7" i="6" s="1"/>
  <c r="L7" i="6"/>
  <c r="T11" i="6"/>
  <c r="S11" i="6"/>
  <c r="R11" i="6"/>
  <c r="Q11" i="6"/>
  <c r="P11" i="6"/>
  <c r="O11" i="6"/>
  <c r="U11" i="6" s="1"/>
  <c r="N11" i="6"/>
  <c r="M11" i="6"/>
  <c r="L11" i="6"/>
  <c r="T25" i="6"/>
  <c r="S25" i="6"/>
  <c r="R25" i="6"/>
  <c r="Q25" i="6"/>
  <c r="P25" i="6"/>
  <c r="O25" i="6"/>
  <c r="N25" i="6"/>
  <c r="M25" i="6"/>
  <c r="L25" i="6"/>
  <c r="U25" i="6" s="1"/>
  <c r="T24" i="6"/>
  <c r="S24" i="6"/>
  <c r="R24" i="6"/>
  <c r="Q24" i="6"/>
  <c r="P24" i="6"/>
  <c r="O24" i="6"/>
  <c r="N24" i="6"/>
  <c r="M24" i="6"/>
  <c r="V24" i="6" s="1"/>
  <c r="L24" i="6"/>
  <c r="U24" i="6" s="1"/>
  <c r="T23" i="6"/>
  <c r="S23" i="6"/>
  <c r="R23" i="6"/>
  <c r="Q23" i="6"/>
  <c r="P23" i="6"/>
  <c r="O23" i="6"/>
  <c r="U23" i="6" s="1"/>
  <c r="N23" i="6"/>
  <c r="W23" i="6" s="1"/>
  <c r="M23" i="6"/>
  <c r="V23" i="6" s="1"/>
  <c r="L23" i="6"/>
  <c r="T22" i="6"/>
  <c r="S22" i="6"/>
  <c r="R22" i="6"/>
  <c r="Q22" i="6"/>
  <c r="P22" i="6"/>
  <c r="V22" i="6" s="1"/>
  <c r="O22" i="6"/>
  <c r="U22" i="6" s="1"/>
  <c r="N22" i="6"/>
  <c r="W22" i="6" s="1"/>
  <c r="M22" i="6"/>
  <c r="L22" i="6"/>
  <c r="T21" i="6"/>
  <c r="S21" i="6"/>
  <c r="R21" i="6"/>
  <c r="Q21" i="6"/>
  <c r="W21" i="6" s="1"/>
  <c r="P21" i="6"/>
  <c r="V21" i="6" s="1"/>
  <c r="O21" i="6"/>
  <c r="N21" i="6"/>
  <c r="M21" i="6"/>
  <c r="L21" i="6"/>
  <c r="T19" i="6"/>
  <c r="S19" i="6"/>
  <c r="R19" i="6"/>
  <c r="Q19" i="6"/>
  <c r="W19" i="6" s="1"/>
  <c r="P19" i="6"/>
  <c r="O19" i="6"/>
  <c r="N19" i="6"/>
  <c r="M19" i="6"/>
  <c r="L19" i="6"/>
  <c r="T18" i="6"/>
  <c r="S18" i="6"/>
  <c r="R18" i="6"/>
  <c r="Q18" i="6"/>
  <c r="P18" i="6"/>
  <c r="O18" i="6"/>
  <c r="N18" i="6"/>
  <c r="M18" i="6"/>
  <c r="L18" i="6"/>
  <c r="T17" i="6"/>
  <c r="S17" i="6"/>
  <c r="R17" i="6"/>
  <c r="Q17" i="6"/>
  <c r="P17" i="6"/>
  <c r="V17" i="6" s="1"/>
  <c r="O17" i="6"/>
  <c r="N17" i="6"/>
  <c r="M17" i="6"/>
  <c r="L17" i="6"/>
  <c r="T16" i="6"/>
  <c r="S16" i="6"/>
  <c r="R16" i="6"/>
  <c r="Q16" i="6"/>
  <c r="P16" i="6"/>
  <c r="O16" i="6"/>
  <c r="N16" i="6"/>
  <c r="M16" i="6"/>
  <c r="L16" i="6"/>
  <c r="U16" i="6" s="1"/>
  <c r="T15" i="6"/>
  <c r="S15" i="6"/>
  <c r="R15" i="6"/>
  <c r="Q15" i="6"/>
  <c r="P15" i="6"/>
  <c r="O15" i="6"/>
  <c r="N15" i="6"/>
  <c r="M15" i="6"/>
  <c r="V15" i="6" s="1"/>
  <c r="L15" i="6"/>
  <c r="T6" i="6"/>
  <c r="S6" i="6"/>
  <c r="R6" i="6"/>
  <c r="Q6" i="6"/>
  <c r="P6" i="6"/>
  <c r="O6" i="6"/>
  <c r="U6" i="6" s="1"/>
  <c r="N6" i="6"/>
  <c r="W6" i="6" s="1"/>
  <c r="M6" i="6"/>
  <c r="L6" i="6"/>
  <c r="T5" i="6"/>
  <c r="S5" i="6"/>
  <c r="R5" i="6"/>
  <c r="Q5" i="6"/>
  <c r="P5" i="6"/>
  <c r="V5" i="6" s="1"/>
  <c r="O5" i="6"/>
  <c r="U5" i="6" s="1"/>
  <c r="N5" i="6"/>
  <c r="M5" i="6"/>
  <c r="L5" i="6"/>
  <c r="T20" i="6"/>
  <c r="S20" i="6"/>
  <c r="R20" i="6"/>
  <c r="Q20" i="6"/>
  <c r="W20" i="6" s="1"/>
  <c r="P20" i="6"/>
  <c r="O20" i="6"/>
  <c r="N20" i="6"/>
  <c r="M20" i="6"/>
  <c r="L20" i="6"/>
  <c r="T26" i="6"/>
  <c r="S26" i="6"/>
  <c r="R26" i="6"/>
  <c r="Q26" i="6"/>
  <c r="W26" i="6" s="1"/>
  <c r="P26" i="6"/>
  <c r="O26" i="6"/>
  <c r="N26" i="6"/>
  <c r="M26" i="6"/>
  <c r="L26" i="6"/>
  <c r="T14" i="6"/>
  <c r="S14" i="6"/>
  <c r="R14" i="6"/>
  <c r="Q14" i="6"/>
  <c r="P14" i="6"/>
  <c r="O14" i="6"/>
  <c r="N14" i="6"/>
  <c r="M14" i="6"/>
  <c r="V14" i="6" s="1"/>
  <c r="L14" i="6"/>
  <c r="T12" i="6"/>
  <c r="S12" i="6"/>
  <c r="R12" i="6"/>
  <c r="Q12" i="6"/>
  <c r="P12" i="6"/>
  <c r="O12" i="6"/>
  <c r="N12" i="6"/>
  <c r="W12" i="6" s="1"/>
  <c r="M12" i="6"/>
  <c r="L12" i="6"/>
  <c r="T8" i="7"/>
  <c r="S8" i="7"/>
  <c r="R8" i="7"/>
  <c r="Q8" i="7"/>
  <c r="P8" i="7"/>
  <c r="O8" i="7"/>
  <c r="N8" i="7"/>
  <c r="M8" i="7"/>
  <c r="L8" i="7"/>
  <c r="T13" i="7"/>
  <c r="S13" i="7"/>
  <c r="R13" i="7"/>
  <c r="Q13" i="7"/>
  <c r="P13" i="7"/>
  <c r="O13" i="7"/>
  <c r="N13" i="7"/>
  <c r="M13" i="7"/>
  <c r="L13" i="7"/>
  <c r="T9" i="7"/>
  <c r="S9" i="7"/>
  <c r="R9" i="7"/>
  <c r="Q9" i="7"/>
  <c r="P9" i="7"/>
  <c r="V9" i="7" s="1"/>
  <c r="O9" i="7"/>
  <c r="U9" i="7" s="1"/>
  <c r="N9" i="7"/>
  <c r="M9" i="7"/>
  <c r="L9" i="7"/>
  <c r="T10" i="7"/>
  <c r="S10" i="7"/>
  <c r="R10" i="7"/>
  <c r="Q10" i="7"/>
  <c r="W10" i="7" s="1"/>
  <c r="P10" i="7"/>
  <c r="V10" i="7" s="1"/>
  <c r="O10" i="7"/>
  <c r="U10" i="7" s="1"/>
  <c r="N10" i="7"/>
  <c r="M10" i="7"/>
  <c r="L10" i="7"/>
  <c r="T7" i="7"/>
  <c r="S7" i="7"/>
  <c r="R7" i="7"/>
  <c r="Q7" i="7"/>
  <c r="W7" i="7" s="1"/>
  <c r="P7" i="7"/>
  <c r="V7" i="7" s="1"/>
  <c r="O7" i="7"/>
  <c r="N7" i="7"/>
  <c r="M7" i="7"/>
  <c r="L7" i="7"/>
  <c r="U7" i="7" s="1"/>
  <c r="T11" i="7"/>
  <c r="S11" i="7"/>
  <c r="R11" i="7"/>
  <c r="Q11" i="7"/>
  <c r="W11" i="7" s="1"/>
  <c r="P11" i="7"/>
  <c r="O11" i="7"/>
  <c r="N11" i="7"/>
  <c r="M11" i="7"/>
  <c r="L11" i="7"/>
  <c r="T25" i="7"/>
  <c r="S25" i="7"/>
  <c r="R25" i="7"/>
  <c r="Q25" i="7"/>
  <c r="P25" i="7"/>
  <c r="O25" i="7"/>
  <c r="N25" i="7"/>
  <c r="W25" i="7" s="1"/>
  <c r="M25" i="7"/>
  <c r="L25" i="7"/>
  <c r="T24" i="7"/>
  <c r="S24" i="7"/>
  <c r="R24" i="7"/>
  <c r="Q24" i="7"/>
  <c r="P24" i="7"/>
  <c r="O24" i="7"/>
  <c r="N24" i="7"/>
  <c r="M24" i="7"/>
  <c r="L24" i="7"/>
  <c r="T23" i="7"/>
  <c r="S23" i="7"/>
  <c r="R23" i="7"/>
  <c r="Q23" i="7"/>
  <c r="P23" i="7"/>
  <c r="O23" i="7"/>
  <c r="N23" i="7"/>
  <c r="M23" i="7"/>
  <c r="L23" i="7"/>
  <c r="T22" i="7"/>
  <c r="S22" i="7"/>
  <c r="R22" i="7"/>
  <c r="Q22" i="7"/>
  <c r="P22" i="7"/>
  <c r="O22" i="7"/>
  <c r="U22" i="7" s="1"/>
  <c r="N22" i="7"/>
  <c r="M22" i="7"/>
  <c r="L22" i="7"/>
  <c r="T21" i="7"/>
  <c r="S21" i="7"/>
  <c r="R21" i="7"/>
  <c r="Q21" i="7"/>
  <c r="P21" i="7"/>
  <c r="V21" i="7" s="1"/>
  <c r="O21" i="7"/>
  <c r="U21" i="7" s="1"/>
  <c r="N21" i="7"/>
  <c r="M21" i="7"/>
  <c r="L21" i="7"/>
  <c r="T19" i="7"/>
  <c r="S19" i="7"/>
  <c r="R19" i="7"/>
  <c r="Q19" i="7"/>
  <c r="W19" i="7" s="1"/>
  <c r="P19" i="7"/>
  <c r="V19" i="7" s="1"/>
  <c r="O19" i="7"/>
  <c r="U19" i="7" s="1"/>
  <c r="N19" i="7"/>
  <c r="M19" i="7"/>
  <c r="L19" i="7"/>
  <c r="T18" i="7"/>
  <c r="S18" i="7"/>
  <c r="R18" i="7"/>
  <c r="Q18" i="7"/>
  <c r="W18" i="7" s="1"/>
  <c r="P18" i="7"/>
  <c r="V18" i="7" s="1"/>
  <c r="O18" i="7"/>
  <c r="N18" i="7"/>
  <c r="M18" i="7"/>
  <c r="L18" i="7"/>
  <c r="U18" i="7" s="1"/>
  <c r="T17" i="7"/>
  <c r="S17" i="7"/>
  <c r="R17" i="7"/>
  <c r="Q17" i="7"/>
  <c r="W17" i="7" s="1"/>
  <c r="P17" i="7"/>
  <c r="O17" i="7"/>
  <c r="N17" i="7"/>
  <c r="M17" i="7"/>
  <c r="L17" i="7"/>
  <c r="T16" i="7"/>
  <c r="S16" i="7"/>
  <c r="R16" i="7"/>
  <c r="Q16" i="7"/>
  <c r="P16" i="7"/>
  <c r="O16" i="7"/>
  <c r="N16" i="7"/>
  <c r="W16" i="7" s="1"/>
  <c r="M16" i="7"/>
  <c r="L16" i="7"/>
  <c r="T15" i="7"/>
  <c r="S15" i="7"/>
  <c r="R15" i="7"/>
  <c r="Q15" i="7"/>
  <c r="P15" i="7"/>
  <c r="O15" i="7"/>
  <c r="N15" i="7"/>
  <c r="M15" i="7"/>
  <c r="L15" i="7"/>
  <c r="T6" i="7"/>
  <c r="S6" i="7"/>
  <c r="R6" i="7"/>
  <c r="Q6" i="7"/>
  <c r="W6" i="7" s="1"/>
  <c r="P6" i="7"/>
  <c r="O6" i="7"/>
  <c r="N6" i="7"/>
  <c r="M6" i="7"/>
  <c r="L6" i="7"/>
  <c r="T5" i="7"/>
  <c r="S5" i="7"/>
  <c r="R5" i="7"/>
  <c r="Q5" i="7"/>
  <c r="P5" i="7"/>
  <c r="O5" i="7"/>
  <c r="U5" i="7" s="1"/>
  <c r="N5" i="7"/>
  <c r="M5" i="7"/>
  <c r="L5" i="7"/>
  <c r="T20" i="7"/>
  <c r="S20" i="7"/>
  <c r="R20" i="7"/>
  <c r="Q20" i="7"/>
  <c r="P20" i="7"/>
  <c r="O20" i="7"/>
  <c r="U20" i="7" s="1"/>
  <c r="N20" i="7"/>
  <c r="M20" i="7"/>
  <c r="L20" i="7"/>
  <c r="T26" i="7"/>
  <c r="S26" i="7"/>
  <c r="R26" i="7"/>
  <c r="Q26" i="7"/>
  <c r="W26" i="7" s="1"/>
  <c r="P26" i="7"/>
  <c r="V26" i="7" s="1"/>
  <c r="O26" i="7"/>
  <c r="N26" i="7"/>
  <c r="M26" i="7"/>
  <c r="L26" i="7"/>
  <c r="T14" i="7"/>
  <c r="S14" i="7"/>
  <c r="R14" i="7"/>
  <c r="Q14" i="7"/>
  <c r="W14" i="7" s="1"/>
  <c r="P14" i="7"/>
  <c r="V14" i="7" s="1"/>
  <c r="O14" i="7"/>
  <c r="N14" i="7"/>
  <c r="M14" i="7"/>
  <c r="L14" i="7"/>
  <c r="T12" i="7"/>
  <c r="S12" i="7"/>
  <c r="R12" i="7"/>
  <c r="Q12" i="7"/>
  <c r="P12" i="7"/>
  <c r="O12" i="7"/>
  <c r="N12" i="7"/>
  <c r="M12" i="7"/>
  <c r="L12" i="7"/>
  <c r="D7" i="9"/>
  <c r="C7" i="9"/>
  <c r="B7" i="9"/>
  <c r="G6" i="9"/>
  <c r="F6" i="9"/>
  <c r="E6" i="9"/>
  <c r="G5" i="9"/>
  <c r="F5" i="9"/>
  <c r="E5" i="9"/>
  <c r="G4" i="9"/>
  <c r="F4" i="9"/>
  <c r="E4" i="9"/>
  <c r="D7" i="8"/>
  <c r="C7" i="8"/>
  <c r="B7" i="8"/>
  <c r="V11" i="7"/>
  <c r="U10" i="6"/>
  <c r="U7" i="6"/>
  <c r="W11" i="6"/>
  <c r="V11" i="6"/>
  <c r="W25" i="6"/>
  <c r="U19" i="6"/>
  <c r="V18" i="6"/>
  <c r="U18" i="6"/>
  <c r="W17" i="6"/>
  <c r="W16" i="6"/>
  <c r="U20" i="6"/>
  <c r="U26" i="6"/>
  <c r="K12" i="5"/>
  <c r="L12" i="5"/>
  <c r="M12" i="5"/>
  <c r="K14" i="5"/>
  <c r="L14" i="5"/>
  <c r="M14" i="5"/>
  <c r="K26" i="5"/>
  <c r="L26" i="5"/>
  <c r="M26" i="5"/>
  <c r="N26" i="5" s="1"/>
  <c r="K20" i="5"/>
  <c r="L20" i="5"/>
  <c r="M20" i="5"/>
  <c r="K5" i="5"/>
  <c r="L5" i="5"/>
  <c r="M5" i="5"/>
  <c r="K6" i="5"/>
  <c r="L6" i="5"/>
  <c r="N6" i="5" s="1"/>
  <c r="M6" i="5"/>
  <c r="K15" i="5"/>
  <c r="L15" i="5"/>
  <c r="M15" i="5"/>
  <c r="K16" i="5"/>
  <c r="L16" i="5"/>
  <c r="M16" i="5"/>
  <c r="K17" i="5"/>
  <c r="L17" i="5"/>
  <c r="M17" i="5"/>
  <c r="K18" i="5"/>
  <c r="L18" i="5"/>
  <c r="M18" i="5"/>
  <c r="K19" i="5"/>
  <c r="L19" i="5"/>
  <c r="M19" i="5"/>
  <c r="N19" i="5" s="1"/>
  <c r="K21" i="5"/>
  <c r="L21" i="5"/>
  <c r="M21" i="5"/>
  <c r="K22" i="5"/>
  <c r="L22" i="5"/>
  <c r="M22" i="5"/>
  <c r="N22" i="5" s="1"/>
  <c r="K23" i="5"/>
  <c r="L23" i="5"/>
  <c r="M23" i="5"/>
  <c r="K24" i="5"/>
  <c r="L24" i="5"/>
  <c r="M24" i="5"/>
  <c r="K25" i="5"/>
  <c r="L25" i="5"/>
  <c r="M25" i="5"/>
  <c r="K11" i="5"/>
  <c r="L11" i="5"/>
  <c r="M11" i="5"/>
  <c r="K7" i="5"/>
  <c r="L7" i="5"/>
  <c r="M7" i="5"/>
  <c r="K10" i="5"/>
  <c r="L10" i="5"/>
  <c r="M10" i="5"/>
  <c r="N10" i="5" s="1"/>
  <c r="K9" i="5"/>
  <c r="L9" i="5"/>
  <c r="M9" i="5"/>
  <c r="K13" i="5"/>
  <c r="L13" i="5"/>
  <c r="M13" i="5"/>
  <c r="N13" i="5" s="1"/>
  <c r="K8" i="5"/>
  <c r="L8" i="5"/>
  <c r="M8" i="5"/>
  <c r="K27" i="5"/>
  <c r="L27" i="5"/>
  <c r="M27" i="5"/>
  <c r="K12" i="4"/>
  <c r="L12" i="4"/>
  <c r="N12" i="4" s="1"/>
  <c r="M12" i="4"/>
  <c r="K14" i="4"/>
  <c r="L14" i="4"/>
  <c r="M14" i="4"/>
  <c r="K26" i="4"/>
  <c r="L26" i="4"/>
  <c r="M26" i="4"/>
  <c r="K20" i="4"/>
  <c r="L20" i="4"/>
  <c r="M20" i="4"/>
  <c r="N20" i="4" s="1"/>
  <c r="K5" i="4"/>
  <c r="L5" i="4"/>
  <c r="M5" i="4"/>
  <c r="K6" i="4"/>
  <c r="L6" i="4"/>
  <c r="M6" i="4"/>
  <c r="K15" i="4"/>
  <c r="L15" i="4"/>
  <c r="M15" i="4"/>
  <c r="K16" i="4"/>
  <c r="L16" i="4"/>
  <c r="M16" i="4"/>
  <c r="N16" i="4" s="1"/>
  <c r="K17" i="4"/>
  <c r="L17" i="4"/>
  <c r="M17" i="4"/>
  <c r="K18" i="4"/>
  <c r="L18" i="4"/>
  <c r="M18" i="4"/>
  <c r="K19" i="4"/>
  <c r="L19" i="4"/>
  <c r="M19" i="4"/>
  <c r="K21" i="4"/>
  <c r="L21" i="4"/>
  <c r="M21" i="4"/>
  <c r="K22" i="4"/>
  <c r="L22" i="4"/>
  <c r="M22" i="4"/>
  <c r="K23" i="4"/>
  <c r="L23" i="4"/>
  <c r="M23" i="4"/>
  <c r="N23" i="4" s="1"/>
  <c r="K24" i="4"/>
  <c r="L24" i="4"/>
  <c r="M24" i="4"/>
  <c r="K25" i="4"/>
  <c r="L25" i="4"/>
  <c r="M25" i="4"/>
  <c r="N25" i="4" s="1"/>
  <c r="K11" i="4"/>
  <c r="L11" i="4"/>
  <c r="M11" i="4"/>
  <c r="K7" i="4"/>
  <c r="L7" i="4"/>
  <c r="M7" i="4"/>
  <c r="K10" i="4"/>
  <c r="L10" i="4"/>
  <c r="M10" i="4"/>
  <c r="K9" i="4"/>
  <c r="L9" i="4"/>
  <c r="M9" i="4"/>
  <c r="K13" i="4"/>
  <c r="L13" i="4"/>
  <c r="M13" i="4"/>
  <c r="K8" i="4"/>
  <c r="L8" i="4"/>
  <c r="M8" i="4"/>
  <c r="K27" i="4"/>
  <c r="L27" i="4"/>
  <c r="M27" i="4"/>
  <c r="K12" i="3"/>
  <c r="L12" i="3"/>
  <c r="M12" i="3"/>
  <c r="K14" i="3"/>
  <c r="L14" i="3"/>
  <c r="M14" i="3"/>
  <c r="K26" i="3"/>
  <c r="L26" i="3"/>
  <c r="M26" i="3"/>
  <c r="K20" i="3"/>
  <c r="L20" i="3"/>
  <c r="M20" i="3"/>
  <c r="K5" i="3"/>
  <c r="L5" i="3"/>
  <c r="M5" i="3"/>
  <c r="K6" i="3"/>
  <c r="L6" i="3"/>
  <c r="M6" i="3"/>
  <c r="K15" i="3"/>
  <c r="L15" i="3"/>
  <c r="M15" i="3"/>
  <c r="K16" i="3"/>
  <c r="L16" i="3"/>
  <c r="M16" i="3"/>
  <c r="K17" i="3"/>
  <c r="L17" i="3"/>
  <c r="M17" i="3"/>
  <c r="K18" i="3"/>
  <c r="L18" i="3"/>
  <c r="M18" i="3"/>
  <c r="K19" i="3"/>
  <c r="L19" i="3"/>
  <c r="M19" i="3"/>
  <c r="K21" i="3"/>
  <c r="L21" i="3"/>
  <c r="M21" i="3"/>
  <c r="K22" i="3"/>
  <c r="L22" i="3"/>
  <c r="M22" i="3"/>
  <c r="K23" i="3"/>
  <c r="L23" i="3"/>
  <c r="M23" i="3"/>
  <c r="K24" i="3"/>
  <c r="L24" i="3"/>
  <c r="M24" i="3"/>
  <c r="K25" i="3"/>
  <c r="L25" i="3"/>
  <c r="M25" i="3"/>
  <c r="K11" i="3"/>
  <c r="L11" i="3"/>
  <c r="M11" i="3"/>
  <c r="K7" i="3"/>
  <c r="L7" i="3"/>
  <c r="M7" i="3"/>
  <c r="K10" i="3"/>
  <c r="L10" i="3"/>
  <c r="M10" i="3"/>
  <c r="K9" i="3"/>
  <c r="L9" i="3"/>
  <c r="M9" i="3"/>
  <c r="K13" i="3"/>
  <c r="L13" i="3"/>
  <c r="M13" i="3"/>
  <c r="K8" i="3"/>
  <c r="L8" i="3"/>
  <c r="M8" i="3"/>
  <c r="K27" i="3"/>
  <c r="L27" i="3"/>
  <c r="M27" i="3"/>
  <c r="M27" i="2"/>
  <c r="L27" i="2"/>
  <c r="K27" i="2"/>
  <c r="M8" i="2"/>
  <c r="L8" i="2"/>
  <c r="K8" i="2"/>
  <c r="M13" i="2"/>
  <c r="L13" i="2"/>
  <c r="K13" i="2"/>
  <c r="M9" i="2"/>
  <c r="L9" i="2"/>
  <c r="K9" i="2"/>
  <c r="M10" i="2"/>
  <c r="L10" i="2"/>
  <c r="K10" i="2"/>
  <c r="M7" i="2"/>
  <c r="L7" i="2"/>
  <c r="K7" i="2"/>
  <c r="M11" i="2"/>
  <c r="L11" i="2"/>
  <c r="K11" i="2"/>
  <c r="M25" i="2"/>
  <c r="L25" i="2"/>
  <c r="K25" i="2"/>
  <c r="M24" i="2"/>
  <c r="L24" i="2"/>
  <c r="K24" i="2"/>
  <c r="M23" i="2"/>
  <c r="L23" i="2"/>
  <c r="K23" i="2"/>
  <c r="M22" i="2"/>
  <c r="L22" i="2"/>
  <c r="K22" i="2"/>
  <c r="M21" i="2"/>
  <c r="L21" i="2"/>
  <c r="K21" i="2"/>
  <c r="M19" i="2"/>
  <c r="L19" i="2"/>
  <c r="K19" i="2"/>
  <c r="M18" i="2"/>
  <c r="L18" i="2"/>
  <c r="K18" i="2"/>
  <c r="M17" i="2"/>
  <c r="L17" i="2"/>
  <c r="K17" i="2"/>
  <c r="M16" i="2"/>
  <c r="L16" i="2"/>
  <c r="K16" i="2"/>
  <c r="M15" i="2"/>
  <c r="L15" i="2"/>
  <c r="K15" i="2"/>
  <c r="M6" i="2"/>
  <c r="L6" i="2"/>
  <c r="K6" i="2"/>
  <c r="M5" i="2"/>
  <c r="L5" i="2"/>
  <c r="K5" i="2"/>
  <c r="M20" i="2"/>
  <c r="L20" i="2"/>
  <c r="K20" i="2"/>
  <c r="M26" i="2"/>
  <c r="L26" i="2"/>
  <c r="K26" i="2"/>
  <c r="M14" i="2"/>
  <c r="L14" i="2"/>
  <c r="K14" i="2"/>
  <c r="M12" i="2"/>
  <c r="L12" i="2"/>
  <c r="K12" i="2"/>
  <c r="W5" i="7" l="1"/>
  <c r="V6" i="7"/>
  <c r="U15" i="7"/>
  <c r="W22" i="7"/>
  <c r="X22" i="7" s="1"/>
  <c r="V23" i="7"/>
  <c r="U24" i="7"/>
  <c r="W13" i="7"/>
  <c r="V8" i="7"/>
  <c r="U12" i="6"/>
  <c r="W15" i="6"/>
  <c r="V16" i="6"/>
  <c r="U17" i="6"/>
  <c r="W24" i="6"/>
  <c r="N16" i="2"/>
  <c r="N6" i="2"/>
  <c r="N19" i="2"/>
  <c r="N10" i="2"/>
  <c r="N14" i="3"/>
  <c r="N9" i="5"/>
  <c r="U12" i="7"/>
  <c r="V5" i="7"/>
  <c r="W15" i="7"/>
  <c r="V16" i="7"/>
  <c r="U17" i="7"/>
  <c r="V17" i="7"/>
  <c r="W24" i="7"/>
  <c r="V25" i="7"/>
  <c r="U11" i="7"/>
  <c r="W14" i="6"/>
  <c r="V26" i="6"/>
  <c r="W18" i="6"/>
  <c r="V19" i="6"/>
  <c r="X19" i="6" s="1"/>
  <c r="U21" i="6"/>
  <c r="W7" i="6"/>
  <c r="V10" i="6"/>
  <c r="X10" i="6" s="1"/>
  <c r="U9" i="6"/>
  <c r="W8" i="6"/>
  <c r="V25" i="6"/>
  <c r="U13" i="7"/>
  <c r="V15" i="7"/>
  <c r="X15" i="7" s="1"/>
  <c r="U16" i="7"/>
  <c r="W23" i="7"/>
  <c r="V24" i="7"/>
  <c r="X24" i="7" s="1"/>
  <c r="U25" i="7"/>
  <c r="W8" i="7"/>
  <c r="W5" i="6"/>
  <c r="V6" i="6"/>
  <c r="X6" i="6" s="1"/>
  <c r="U15" i="6"/>
  <c r="X13" i="6"/>
  <c r="X9" i="6"/>
  <c r="X17" i="6"/>
  <c r="V12" i="6"/>
  <c r="X12" i="6" s="1"/>
  <c r="N8" i="5"/>
  <c r="N16" i="5"/>
  <c r="N18" i="4"/>
  <c r="N22" i="4"/>
  <c r="N8" i="4"/>
  <c r="N25" i="3"/>
  <c r="N16" i="3"/>
  <c r="N7" i="2"/>
  <c r="N25" i="2"/>
  <c r="N23" i="2"/>
  <c r="N20" i="2"/>
  <c r="N21" i="2"/>
  <c r="N9" i="2"/>
  <c r="N14" i="2"/>
  <c r="N5" i="2"/>
  <c r="N13" i="2"/>
  <c r="N18" i="2"/>
  <c r="N8" i="2"/>
  <c r="N22" i="3"/>
  <c r="N13" i="3"/>
  <c r="N6" i="3"/>
  <c r="N21" i="4"/>
  <c r="N14" i="4"/>
  <c r="N19" i="4"/>
  <c r="N10" i="4"/>
  <c r="N9" i="4"/>
  <c r="N7" i="4"/>
  <c r="N7" i="5"/>
  <c r="N21" i="5"/>
  <c r="N17" i="5"/>
  <c r="N20" i="5"/>
  <c r="N23" i="5"/>
  <c r="N18" i="5"/>
  <c r="N14" i="5"/>
  <c r="V20" i="7"/>
  <c r="W20" i="7"/>
  <c r="X20" i="7" s="1"/>
  <c r="U6" i="7"/>
  <c r="X6" i="7" s="1"/>
  <c r="W21" i="7"/>
  <c r="V22" i="7"/>
  <c r="U23" i="7"/>
  <c r="W9" i="7"/>
  <c r="X9" i="7" s="1"/>
  <c r="V13" i="7"/>
  <c r="U8" i="7"/>
  <c r="W12" i="7"/>
  <c r="U26" i="7"/>
  <c r="X11" i="7"/>
  <c r="U14" i="6"/>
  <c r="V20" i="6"/>
  <c r="X20" i="6" s="1"/>
  <c r="X18" i="7"/>
  <c r="V12" i="7"/>
  <c r="U14" i="7"/>
  <c r="X26" i="7"/>
  <c r="X21" i="6"/>
  <c r="N5" i="5"/>
  <c r="N24" i="5"/>
  <c r="N15" i="5"/>
  <c r="N12" i="5"/>
  <c r="N13" i="4"/>
  <c r="N17" i="4"/>
  <c r="N15" i="4"/>
  <c r="N24" i="4"/>
  <c r="N11" i="4"/>
  <c r="N6" i="4"/>
  <c r="N26" i="4"/>
  <c r="N5" i="4"/>
  <c r="N8" i="3"/>
  <c r="N11" i="3"/>
  <c r="N17" i="3"/>
  <c r="N26" i="3"/>
  <c r="N7" i="3"/>
  <c r="N9" i="3"/>
  <c r="N21" i="3"/>
  <c r="N24" i="3"/>
  <c r="N23" i="3"/>
  <c r="N19" i="3"/>
  <c r="N10" i="3"/>
  <c r="N18" i="3"/>
  <c r="N5" i="3"/>
  <c r="N20" i="3"/>
  <c r="N15" i="3"/>
  <c r="N12" i="3"/>
  <c r="N11" i="2"/>
  <c r="N22" i="2"/>
  <c r="N12" i="2"/>
  <c r="N24" i="2"/>
  <c r="N17" i="2"/>
  <c r="N26" i="2"/>
  <c r="N15" i="2"/>
  <c r="X23" i="6"/>
  <c r="X16" i="6"/>
  <c r="X19" i="7"/>
  <c r="X10" i="7"/>
  <c r="X23" i="7"/>
  <c r="X12" i="7"/>
  <c r="X21" i="7"/>
  <c r="X14" i="7"/>
  <c r="X25" i="7"/>
  <c r="X5" i="7"/>
  <c r="X14" i="6"/>
  <c r="X5" i="6"/>
  <c r="X16" i="7"/>
  <c r="X24" i="6"/>
  <c r="X11" i="6"/>
  <c r="X22" i="6"/>
  <c r="X7" i="6"/>
  <c r="X25" i="6"/>
  <c r="X7" i="7"/>
  <c r="X15" i="6"/>
  <c r="X26" i="6"/>
  <c r="X18" i="6"/>
  <c r="X8" i="6"/>
  <c r="X17" i="7"/>
  <c r="X13" i="7" l="1"/>
  <c r="X8" i="7"/>
</calcChain>
</file>

<file path=xl/sharedStrings.xml><?xml version="1.0" encoding="utf-8"?>
<sst xmlns="http://schemas.openxmlformats.org/spreadsheetml/2006/main" count="470" uniqueCount="138">
  <si>
    <t>Base Model</t>
  </si>
  <si>
    <t>Robust</t>
  </si>
  <si>
    <t>Coef.</t>
  </si>
  <si>
    <t>Std. Err.</t>
  </si>
  <si>
    <t>GCSE subject dummy variables</t>
  </si>
  <si>
    <t>Computing Studies/Computing</t>
  </si>
  <si>
    <t>History</t>
  </si>
  <si>
    <t>Religious Studies</t>
  </si>
  <si>
    <t>Citizenship</t>
  </si>
  <si>
    <t>Greek</t>
  </si>
  <si>
    <t>Latin</t>
  </si>
  <si>
    <t>English Literature</t>
  </si>
  <si>
    <t>English Language</t>
  </si>
  <si>
    <t>French</t>
  </si>
  <si>
    <t>German</t>
  </si>
  <si>
    <t>Spanish</t>
  </si>
  <si>
    <t>Art &amp; Design</t>
  </si>
  <si>
    <t>Art &amp; Design (Photo)</t>
  </si>
  <si>
    <t>Dance</t>
  </si>
  <si>
    <t>Drama</t>
  </si>
  <si>
    <t>Music</t>
  </si>
  <si>
    <t>Physical Education/Sport Studies</t>
  </si>
  <si>
    <t>D&amp;T Food Technology</t>
  </si>
  <si>
    <t>Science: Double Award</t>
  </si>
  <si>
    <t>Mathematics</t>
  </si>
  <si>
    <t>Physics</t>
  </si>
  <si>
    <t>Chemistry</t>
  </si>
  <si>
    <t>Geography</t>
  </si>
  <si>
    <t>Biology</t>
  </si>
  <si>
    <t>Constant</t>
  </si>
  <si>
    <t>Mathematics (base category)</t>
  </si>
  <si>
    <t>Below Level 4</t>
  </si>
  <si>
    <t>Above Level 4</t>
  </si>
  <si>
    <t>Without prior attainment</t>
  </si>
  <si>
    <t>Level 4 (base category)</t>
  </si>
  <si>
    <t>Interactions with reform and disadvantage</t>
  </si>
  <si>
    <t>Pupil characteristics</t>
  </si>
  <si>
    <t>Gender= female</t>
  </si>
  <si>
    <t>First language= other</t>
  </si>
  <si>
    <t>Ethnic background</t>
  </si>
  <si>
    <t xml:space="preserve">White - Irish                                                         </t>
  </si>
  <si>
    <t xml:space="preserve">White - Traveller of Irish heritage                                   </t>
  </si>
  <si>
    <t xml:space="preserve">White - Gypsy/Roma                                                    </t>
  </si>
  <si>
    <t xml:space="preserve">White - any other White background                                    </t>
  </si>
  <si>
    <t xml:space="preserve">Mixed - White and Black Caribbean                                     </t>
  </si>
  <si>
    <t xml:space="preserve">Mixed - White and Black African                                       </t>
  </si>
  <si>
    <t xml:space="preserve">Mixed - White and Asian                                               </t>
  </si>
  <si>
    <t xml:space="preserve">Mixed - any other mixed background                                    </t>
  </si>
  <si>
    <t xml:space="preserve">Asian or Asian British - Indian                                       </t>
  </si>
  <si>
    <t xml:space="preserve">Asian or Asian British - Pakistani                                    </t>
  </si>
  <si>
    <t xml:space="preserve">Asian or Asian British - Bangladeshi                                  </t>
  </si>
  <si>
    <t xml:space="preserve">Asian or Asian British - any other Asian background                   </t>
  </si>
  <si>
    <t xml:space="preserve">Black or Black British - Caribbean                                    </t>
  </si>
  <si>
    <t xml:space="preserve">Black or Black British - African                                      </t>
  </si>
  <si>
    <t xml:space="preserve">Black or Black British - any other Black background                   </t>
  </si>
  <si>
    <t xml:space="preserve">Chinese                                                               </t>
  </si>
  <si>
    <t xml:space="preserve">Any other ethnic group                                                </t>
  </si>
  <si>
    <t xml:space="preserve">Parent/pupil preferred not to say                                     </t>
  </si>
  <si>
    <t xml:space="preserve">Information not yet obtained                                          </t>
  </si>
  <si>
    <t>Month of birth</t>
  </si>
  <si>
    <t xml:space="preserve">White - British (base category)                                                      </t>
  </si>
  <si>
    <t>September (base category)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</si>
  <si>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</si>
  <si>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</si>
  <si>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</si>
  <si>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</si>
  <si>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</si>
  <si>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</si>
  <si>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</si>
  <si>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</si>
  <si>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</si>
  <si>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</si>
  <si>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</si>
  <si>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Key Stage 2 main effects</t>
  </si>
  <si>
    <t>Interactions with reform</t>
  </si>
  <si>
    <t>Interactions with  disadvantage</t>
  </si>
  <si>
    <t>Notes</t>
  </si>
  <si>
    <t>Outcome is standardised points at GCSE</t>
  </si>
  <si>
    <t>Models also include school-level fixed effects</t>
  </si>
  <si>
    <t>Standard errors are clustered by school</t>
  </si>
  <si>
    <t>Number of pupils</t>
  </si>
  <si>
    <t>Number of schools</t>
  </si>
  <si>
    <t>R-squared</t>
  </si>
  <si>
    <t>% Achieving A*-C (Grade 9-4)</t>
  </si>
  <si>
    <t>Non-disadvantaged</t>
  </si>
  <si>
    <t>Disadvantaged</t>
  </si>
  <si>
    <t>All pupils</t>
  </si>
  <si>
    <t>Disadvantage gap</t>
  </si>
  <si>
    <t>description</t>
  </si>
  <si>
    <t>(2018-2017)</t>
  </si>
  <si>
    <t>All subjects</t>
  </si>
  <si>
    <t>Change in gap</t>
  </si>
  <si>
    <t>(2018-2017)*</t>
  </si>
  <si>
    <t>Food Preparation and Nutrition</t>
  </si>
  <si>
    <t>Percentage of entries graded A*-C (9-4) by year and disadvantage, all pupils in state-funded schools in England</t>
  </si>
  <si>
    <t>% Achieving A*-A (Grade 9-7)</t>
  </si>
  <si>
    <t>Percentage of entries graded A*-C (9-4) by year and disadvantage, pupils with high prior attainment in state-funded schools in England</t>
  </si>
  <si>
    <t>Percentage of entries graded A*-A (9-7) by year and disadvantage, all pupils in state-funded schools in England</t>
  </si>
  <si>
    <t>Percentage of entries graded A*-A (9-7) by year and disadvantage, pupils with high prior attainment in state-funded schools in England</t>
  </si>
  <si>
    <t>Number of entries</t>
  </si>
  <si>
    <t>Number of entries in GCSEs in reformed subjects</t>
  </si>
  <si>
    <t>Number of pupils entered</t>
  </si>
  <si>
    <t>Percentage of cohort entered</t>
  </si>
  <si>
    <t>Number of entries in GCSEs in reformed subjects, high KS2 pupils</t>
  </si>
  <si>
    <t>Number of disadvantaged pupils by cohort</t>
  </si>
  <si>
    <t>No</t>
  </si>
  <si>
    <t>Yes</t>
  </si>
  <si>
    <t>% disadvantaged</t>
  </si>
  <si>
    <t>Number of disadvantaged high KS2 pupils by cohort</t>
  </si>
  <si>
    <t>Number with high PA</t>
  </si>
  <si>
    <t>High PA as % of cohort</t>
  </si>
  <si>
    <t>Subject</t>
  </si>
  <si>
    <t>The change in gap is between 2016 and 2017 for English and maths and between 2017 and 2018 for all other subjects</t>
  </si>
  <si>
    <t>From 2018, double award science replaced core science, additional science and further additional science. However, whereas previous subjects could count as up to 3 GCSEs, reformed GCSE double award science counts as a single GCSE</t>
  </si>
  <si>
    <t>Food preparation and nutrition was a new subject introduced in 2018. Figures for 2016 and 2017 include D&amp;T food technology and home economics</t>
  </si>
  <si>
    <t>A combined English and English literature GCSE was available in 2016. These entries have been included in English language figures for 2016</t>
  </si>
  <si>
    <t>The "All subjects" row additionally includes Latin and Ancient Greek. Separate figures are not presented due to small numbers of entries.</t>
  </si>
  <si>
    <t>disadvantaged=yes</t>
  </si>
  <si>
    <t>reform= yes</t>
  </si>
  <si>
    <t>Interaction of reform and disadvantage</t>
  </si>
  <si>
    <t>Reform and disadvantage dummy variables</t>
  </si>
  <si>
    <t>Adding prior attainment</t>
  </si>
  <si>
    <t>Adding pupil characteristics</t>
  </si>
  <si>
    <t>Model Output: Main results</t>
  </si>
  <si>
    <t>Model Output: Key Grades</t>
  </si>
  <si>
    <t>9-4 (A*-C)</t>
  </si>
  <si>
    <t>9-7 (A*-A)</t>
  </si>
  <si>
    <t>Total effect of reform</t>
  </si>
  <si>
    <t>Compared to pupils with similar prior attainment</t>
  </si>
  <si>
    <t>Low KS2</t>
  </si>
  <si>
    <t>Mid KS2</t>
  </si>
  <si>
    <t>High KS2</t>
  </si>
  <si>
    <t>No KS2</t>
  </si>
  <si>
    <t>Models are fitted using logisitic regression</t>
  </si>
  <si>
    <t>Odds</t>
  </si>
  <si>
    <t>Ratio</t>
  </si>
  <si>
    <t xml:space="preserve">Level 4 </t>
  </si>
  <si>
    <t>Effect varies by prior attainment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</si>
</sst>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4" fillId="0" borderId="2" xfId="0" applyFont="1" applyBorder="1"/>
    <xf numFmtId="2" fontId="4" fillId="0" borderId="2" xfId="0" applyNumberFormat="1" applyFont="1" applyBorder="1"/>
    <xf numFmtId="0" fontId="4" fillId="0" borderId="0" xfId="0" applyFont="1" applyBorder="1"/>
    <xf numFmtId="2" fontId="4" fillId="0" borderId="0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2" fontId="4" fillId="0" borderId="0" xfId="0" applyNumberFormat="1" applyFont="1" applyFill="1" applyBorder="1"/>
    <xf numFmtId="9" fontId="0" fillId="0" borderId="0" xfId="1" applyFont="1"/>
    <xf numFmtId="9" fontId="0" fillId="0" borderId="0" xfId="0" applyNumberFormat="1"/>
    <xf numFmtId="9" fontId="0" fillId="0" borderId="0" xfId="1" applyNumberFormat="1" applyFont="1"/>
    <xf numFmtId="9" fontId="2" fillId="0" borderId="0" xfId="1" applyFont="1"/>
    <xf numFmtId="9" fontId="2" fillId="0" borderId="0" xfId="0" applyNumberFormat="1" applyFont="1"/>
    <xf numFmtId="164" fontId="0" fillId="0" borderId="0" xfId="0" applyNumberFormat="1"/>
    <xf numFmtId="164" fontId="0" fillId="0" borderId="0" xfId="1" applyNumberFormat="1" applyFont="1"/>
    <xf numFmtId="3" fontId="4" fillId="0" borderId="0" xfId="0" applyNumberFormat="1" applyFont="1" applyBorder="1"/>
    <xf numFmtId="3" fontId="4" fillId="0" borderId="2" xfId="0" applyNumberFormat="1" applyFont="1" applyBorder="1"/>
    <xf numFmtId="2" fontId="5" fillId="0" borderId="0" xfId="0" applyNumberFormat="1" applyFont="1" applyBorder="1" applyAlignment="1" applyProtection="1"/>
    <xf numFmtId="2" fontId="5" fillId="0" borderId="1" xfId="0" applyNumberFormat="1" applyFont="1" applyBorder="1" applyAlignment="1" applyProtection="1"/>
    <xf numFmtId="165" fontId="4" fillId="0" borderId="0" xfId="0" applyNumberFormat="1" applyFont="1"/>
    <xf numFmtId="165" fontId="4" fillId="0" borderId="1" xfId="0" applyNumberFormat="1" applyFont="1" applyBorder="1"/>
    <xf numFmtId="165" fontId="5" fillId="0" borderId="1" xfId="0" applyNumberFormat="1" applyFont="1" applyBorder="1" applyAlignment="1" applyProtection="1"/>
    <xf numFmtId="165" fontId="4" fillId="0" borderId="2" xfId="0" applyNumberFormat="1" applyFont="1" applyBorder="1"/>
    <xf numFmtId="165" fontId="5" fillId="0" borderId="0" xfId="0" applyNumberFormat="1" applyFont="1" applyBorder="1" applyAlignment="1" applyProtection="1"/>
    <xf numFmtId="165" fontId="4" fillId="0" borderId="0" xfId="0" applyNumberFormat="1" applyFont="1" applyBorder="1"/>
    <xf numFmtId="2" fontId="0" fillId="0" borderId="0" xfId="0" applyNumberForma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zoomScale="98" zoomScaleNormal="98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E89" sqref="E89"/>
    </sheetView>
  </sheetViews>
  <sheetFormatPr defaultColWidth="9" defaultRowHeight="12.75" x14ac:dyDescent="0.2"/>
  <cols>
    <col min="1" max="1" width="46" style="4" customWidth="1"/>
    <col min="2" max="2" width="41.28515625" style="4" customWidth="1"/>
    <col min="3" max="16384" width="9" style="4"/>
  </cols>
  <sheetData>
    <row r="1" spans="1:10" s="3" customFormat="1" x14ac:dyDescent="0.2">
      <c r="A1" s="3" t="s">
        <v>123</v>
      </c>
    </row>
    <row r="2" spans="1:10" ht="25.5" customHeight="1" x14ac:dyDescent="0.2">
      <c r="C2" s="32" t="s">
        <v>0</v>
      </c>
      <c r="D2" s="32"/>
      <c r="E2" s="32" t="s">
        <v>121</v>
      </c>
      <c r="F2" s="32"/>
      <c r="G2" s="32" t="s">
        <v>122</v>
      </c>
      <c r="H2" s="32"/>
      <c r="I2" s="32" t="s">
        <v>137</v>
      </c>
      <c r="J2" s="32"/>
    </row>
    <row r="3" spans="1:10" ht="17.25" customHeight="1" x14ac:dyDescent="0.2">
      <c r="C3" s="5"/>
      <c r="D3" s="5" t="s">
        <v>1</v>
      </c>
      <c r="E3" s="5"/>
      <c r="F3" s="5" t="s">
        <v>1</v>
      </c>
      <c r="G3" s="5"/>
      <c r="H3" s="5" t="s">
        <v>1</v>
      </c>
      <c r="I3" s="5"/>
      <c r="J3" s="5" t="s">
        <v>1</v>
      </c>
    </row>
    <row r="4" spans="1:10" x14ac:dyDescent="0.2">
      <c r="C4" s="5" t="s">
        <v>2</v>
      </c>
      <c r="D4" s="5" t="s">
        <v>3</v>
      </c>
      <c r="E4" s="5" t="s">
        <v>2</v>
      </c>
      <c r="F4" s="5" t="s">
        <v>3</v>
      </c>
      <c r="G4" s="5" t="s">
        <v>2</v>
      </c>
      <c r="H4" s="5" t="s">
        <v>3</v>
      </c>
      <c r="I4" s="5" t="s">
        <v>2</v>
      </c>
      <c r="J4" s="5" t="s">
        <v>3</v>
      </c>
    </row>
    <row r="5" spans="1:10" x14ac:dyDescent="0.2">
      <c r="B5" s="6" t="s">
        <v>29</v>
      </c>
      <c r="C5" s="6">
        <v>0.12015031746473971</v>
      </c>
      <c r="D5" s="6">
        <v>2.6515947173801143E-3</v>
      </c>
      <c r="E5" s="12">
        <v>-3.388401476495892E-2</v>
      </c>
      <c r="F5" s="12">
        <v>2.4897661743144986E-3</v>
      </c>
      <c r="G5" s="24">
        <v>-0.18415119966536619</v>
      </c>
      <c r="H5" s="24">
        <v>3.0935763628945896E-3</v>
      </c>
      <c r="I5" s="6">
        <v>0</v>
      </c>
      <c r="J5" s="6">
        <v>0</v>
      </c>
    </row>
    <row r="6" spans="1:10" x14ac:dyDescent="0.2">
      <c r="A6" s="7" t="s">
        <v>4</v>
      </c>
      <c r="B6" s="7" t="s">
        <v>5</v>
      </c>
      <c r="C6" s="8">
        <v>-3.6457528489785937E-2</v>
      </c>
      <c r="D6" s="8">
        <v>7.2959427442329935E-3</v>
      </c>
      <c r="E6" s="6">
        <v>-0.16881480326326356</v>
      </c>
      <c r="F6" s="6">
        <v>6.1723298024144837E-3</v>
      </c>
      <c r="G6" s="23">
        <v>-0.12000257521072877</v>
      </c>
      <c r="H6" s="23">
        <v>6.2263672751482202E-3</v>
      </c>
      <c r="I6" s="8">
        <v>-0.12015065345701242</v>
      </c>
      <c r="J6" s="8">
        <v>6.225568587110846E-3</v>
      </c>
    </row>
    <row r="7" spans="1:10" x14ac:dyDescent="0.2">
      <c r="A7" s="9"/>
      <c r="B7" s="9" t="s">
        <v>6</v>
      </c>
      <c r="C7" s="10">
        <v>-3.9022744983933468E-2</v>
      </c>
      <c r="D7" s="10">
        <v>3.7892235326380664E-3</v>
      </c>
      <c r="E7" s="6">
        <v>-9.6431074128238717E-2</v>
      </c>
      <c r="F7" s="6">
        <v>3.4682971172942264E-3</v>
      </c>
      <c r="G7" s="23">
        <v>-0.10150668148866621</v>
      </c>
      <c r="H7" s="23">
        <v>3.4600110439420421E-3</v>
      </c>
      <c r="I7" s="10">
        <v>-0.10158142905161022</v>
      </c>
      <c r="J7" s="10">
        <v>3.4597221807570371E-3</v>
      </c>
    </row>
    <row r="8" spans="1:10" x14ac:dyDescent="0.2">
      <c r="A8" s="9"/>
      <c r="B8" s="9" t="s">
        <v>7</v>
      </c>
      <c r="C8" s="10">
        <v>-7.3476294473785911E-2</v>
      </c>
      <c r="D8" s="10">
        <v>5.858736886643217E-3</v>
      </c>
      <c r="E8" s="6">
        <v>-0.10313028791456011</v>
      </c>
      <c r="F8" s="6">
        <v>5.7430240049558224E-3</v>
      </c>
      <c r="G8" s="23">
        <v>-0.11241675768243548</v>
      </c>
      <c r="H8" s="23">
        <v>5.7022218977340325E-3</v>
      </c>
      <c r="I8" s="10">
        <v>-0.11246890272588356</v>
      </c>
      <c r="J8" s="10">
        <v>5.702100540165996E-3</v>
      </c>
    </row>
    <row r="9" spans="1:10" x14ac:dyDescent="0.2">
      <c r="A9" s="9"/>
      <c r="B9" s="9" t="s">
        <v>8</v>
      </c>
      <c r="C9" s="10">
        <v>7.0049128891904747E-2</v>
      </c>
      <c r="D9" s="10">
        <v>1.8369256973677875E-2</v>
      </c>
      <c r="E9" s="6">
        <v>9.1348203389563939E-2</v>
      </c>
      <c r="F9" s="6">
        <v>1.7261689534889539E-2</v>
      </c>
      <c r="G9" s="23">
        <v>8.5201798576066023E-2</v>
      </c>
      <c r="H9" s="23">
        <v>1.7148394864413614E-2</v>
      </c>
      <c r="I9" s="10">
        <v>8.5161591797918962E-2</v>
      </c>
      <c r="J9" s="10">
        <v>1.7149757285934902E-2</v>
      </c>
    </row>
    <row r="10" spans="1:10" x14ac:dyDescent="0.2">
      <c r="A10" s="9"/>
      <c r="B10" s="9" t="s">
        <v>9</v>
      </c>
      <c r="C10" s="10">
        <v>-0.91274688032960571</v>
      </c>
      <c r="D10" s="10">
        <v>0.12378592300899875</v>
      </c>
      <c r="E10" s="6">
        <v>-1.136596703706316</v>
      </c>
      <c r="F10" s="6">
        <v>0.11253617448001318</v>
      </c>
      <c r="G10" s="23">
        <v>-1.1248726687111983</v>
      </c>
      <c r="H10" s="23">
        <v>0.11048180825178097</v>
      </c>
      <c r="I10" s="10">
        <v>-1.124625335218876</v>
      </c>
      <c r="J10" s="10">
        <v>0.11054140134882777</v>
      </c>
    </row>
    <row r="11" spans="1:10" x14ac:dyDescent="0.2">
      <c r="A11" s="9"/>
      <c r="B11" s="9" t="s">
        <v>10</v>
      </c>
      <c r="C11" s="10">
        <v>-0.72020964276523058</v>
      </c>
      <c r="D11" s="10">
        <v>2.8616191619859711E-2</v>
      </c>
      <c r="E11" s="6">
        <v>-0.95534815395131689</v>
      </c>
      <c r="F11" s="6">
        <v>2.420153981765991E-2</v>
      </c>
      <c r="G11" s="23">
        <v>-0.96457500378357419</v>
      </c>
      <c r="H11" s="23">
        <v>2.3915034833555785E-2</v>
      </c>
      <c r="I11" s="10">
        <v>-0.96463373661058383</v>
      </c>
      <c r="J11" s="10">
        <v>2.3915857937622752E-2</v>
      </c>
    </row>
    <row r="12" spans="1:10" x14ac:dyDescent="0.2">
      <c r="A12" s="9"/>
      <c r="B12" s="9" t="s">
        <v>11</v>
      </c>
      <c r="C12" s="10">
        <v>-7.8903356540440742E-3</v>
      </c>
      <c r="D12" s="10">
        <v>3.1781738908663675E-3</v>
      </c>
      <c r="E12" s="6">
        <v>-1.5564781977323335E-2</v>
      </c>
      <c r="F12" s="6">
        <v>3.1278772206109143E-3</v>
      </c>
      <c r="G12" s="23">
        <v>-1.6239225640561177E-2</v>
      </c>
      <c r="H12" s="23">
        <v>3.1248321424360067E-3</v>
      </c>
      <c r="I12" s="10">
        <v>-1.6256840007475508E-2</v>
      </c>
      <c r="J12" s="10">
        <v>3.1248620079796351E-3</v>
      </c>
    </row>
    <row r="13" spans="1:10" x14ac:dyDescent="0.2">
      <c r="A13" s="9"/>
      <c r="B13" s="9" t="s">
        <v>12</v>
      </c>
      <c r="C13" s="10">
        <v>-1.0649592958625303E-3</v>
      </c>
      <c r="D13" s="10">
        <v>2.5389388214474432E-3</v>
      </c>
      <c r="E13" s="6">
        <v>-1.5516974983521025E-3</v>
      </c>
      <c r="F13" s="6">
        <v>2.5352353422272425E-3</v>
      </c>
      <c r="G13" s="23">
        <v>-1.7076201640381992E-3</v>
      </c>
      <c r="H13" s="23">
        <v>2.5357482016793841E-3</v>
      </c>
      <c r="I13" s="10">
        <v>-1.7067186302453569E-3</v>
      </c>
      <c r="J13" s="10">
        <v>2.5358126358615866E-3</v>
      </c>
    </row>
    <row r="14" spans="1:10" x14ac:dyDescent="0.2">
      <c r="A14" s="9"/>
      <c r="B14" s="9" t="s">
        <v>13</v>
      </c>
      <c r="C14" s="10">
        <v>-0.12112632075238437</v>
      </c>
      <c r="D14" s="10">
        <v>6.3080279002001652E-3</v>
      </c>
      <c r="E14" s="6">
        <v>-0.26356482066393089</v>
      </c>
      <c r="F14" s="6">
        <v>5.630245719426023E-3</v>
      </c>
      <c r="G14" s="23">
        <v>-0.28690885410775557</v>
      </c>
      <c r="H14" s="23">
        <v>5.5445171957769239E-3</v>
      </c>
      <c r="I14" s="10">
        <v>-0.28714972603048977</v>
      </c>
      <c r="J14" s="10">
        <v>5.5452076102643459E-3</v>
      </c>
    </row>
    <row r="15" spans="1:10" x14ac:dyDescent="0.2">
      <c r="A15" s="9"/>
      <c r="B15" s="9" t="s">
        <v>14</v>
      </c>
      <c r="C15" s="10">
        <v>-0.24375122287018317</v>
      </c>
      <c r="D15" s="10">
        <v>9.1225778076840167E-3</v>
      </c>
      <c r="E15" s="6">
        <v>-0.40702130675385439</v>
      </c>
      <c r="F15" s="6">
        <v>8.0214416258931991E-3</v>
      </c>
      <c r="G15" s="23">
        <v>-0.41572705403421928</v>
      </c>
      <c r="H15" s="23">
        <v>7.9156506660278264E-3</v>
      </c>
      <c r="I15" s="10">
        <v>-0.41586691880126464</v>
      </c>
      <c r="J15" s="10">
        <v>7.9155388256039981E-3</v>
      </c>
    </row>
    <row r="16" spans="1:10" x14ac:dyDescent="0.2">
      <c r="A16" s="9"/>
      <c r="B16" s="9" t="s">
        <v>15</v>
      </c>
      <c r="C16" s="10">
        <v>-0.13098369759559414</v>
      </c>
      <c r="D16" s="10">
        <v>7.506372568353549E-3</v>
      </c>
      <c r="E16" s="6">
        <v>-0.26100926283377124</v>
      </c>
      <c r="F16" s="6">
        <v>6.9899422386994654E-3</v>
      </c>
      <c r="G16" s="23">
        <v>-0.27763749217468697</v>
      </c>
      <c r="H16" s="23">
        <v>6.9346162299835116E-3</v>
      </c>
      <c r="I16" s="10">
        <v>-0.27786025301307565</v>
      </c>
      <c r="J16" s="10">
        <v>6.9350853313550924E-3</v>
      </c>
    </row>
    <row r="17" spans="1:10" x14ac:dyDescent="0.2">
      <c r="A17" s="9"/>
      <c r="B17" s="9" t="s">
        <v>16</v>
      </c>
      <c r="C17" s="10">
        <v>1.951612485287043E-2</v>
      </c>
      <c r="D17" s="10">
        <v>6.3661418386153608E-3</v>
      </c>
      <c r="E17" s="6">
        <v>5.8945695810166669E-2</v>
      </c>
      <c r="F17" s="6">
        <v>6.3094523476540029E-3</v>
      </c>
      <c r="G17" s="23">
        <v>2.1317249231801467E-2</v>
      </c>
      <c r="H17" s="23">
        <v>6.3115577355594196E-3</v>
      </c>
      <c r="I17" s="10">
        <v>2.1401937487429305E-2</v>
      </c>
      <c r="J17" s="10">
        <v>6.3131244440942282E-3</v>
      </c>
    </row>
    <row r="18" spans="1:10" x14ac:dyDescent="0.2">
      <c r="A18" s="9"/>
      <c r="B18" s="9" t="s">
        <v>17</v>
      </c>
      <c r="C18" s="10">
        <v>7.4994037985925591E-2</v>
      </c>
      <c r="D18" s="10">
        <v>1.4081309953732935E-2</v>
      </c>
      <c r="E18" s="6">
        <v>0.17833711002621996</v>
      </c>
      <c r="F18" s="6">
        <v>1.3730392250342383E-2</v>
      </c>
      <c r="G18" s="23">
        <v>0.15586660928868626</v>
      </c>
      <c r="H18" s="23">
        <v>1.3755564807767049E-2</v>
      </c>
      <c r="I18" s="10">
        <v>0.15599275873066759</v>
      </c>
      <c r="J18" s="10">
        <v>1.3756067270521904E-2</v>
      </c>
    </row>
    <row r="19" spans="1:10" x14ac:dyDescent="0.2">
      <c r="A19" s="9"/>
      <c r="B19" s="9" t="s">
        <v>18</v>
      </c>
      <c r="C19" s="10">
        <v>-2.5952107870208008E-2</v>
      </c>
      <c r="D19" s="10">
        <v>1.4816252323654844E-2</v>
      </c>
      <c r="E19" s="6">
        <v>-1.4316671450193769E-2</v>
      </c>
      <c r="F19" s="6">
        <v>1.4533585109163466E-2</v>
      </c>
      <c r="G19" s="23">
        <v>-8.6362651537657834E-2</v>
      </c>
      <c r="H19" s="23">
        <v>1.4689243861788787E-2</v>
      </c>
      <c r="I19" s="10">
        <v>-8.6379077013460245E-2</v>
      </c>
      <c r="J19" s="10">
        <v>1.4690562311590554E-2</v>
      </c>
    </row>
    <row r="20" spans="1:10" x14ac:dyDescent="0.2">
      <c r="A20" s="9"/>
      <c r="B20" s="9" t="s">
        <v>19</v>
      </c>
      <c r="C20" s="10">
        <v>-6.2919056908568222E-2</v>
      </c>
      <c r="D20" s="10">
        <v>7.4033370418150665E-3</v>
      </c>
      <c r="E20" s="6">
        <v>-5.3884629335446778E-2</v>
      </c>
      <c r="F20" s="6">
        <v>7.0505930515176955E-3</v>
      </c>
      <c r="G20" s="23">
        <v>-6.9705051621614084E-2</v>
      </c>
      <c r="H20" s="23">
        <v>7.0018473802234138E-3</v>
      </c>
      <c r="I20" s="10">
        <v>-6.9648178790028728E-2</v>
      </c>
      <c r="J20" s="10">
        <v>7.001925386834711E-3</v>
      </c>
    </row>
    <row r="21" spans="1:10" x14ac:dyDescent="0.2">
      <c r="A21" s="9"/>
      <c r="B21" s="9" t="s">
        <v>20</v>
      </c>
      <c r="C21" s="10">
        <v>-0.12275508041106369</v>
      </c>
      <c r="D21" s="10">
        <v>7.8283528299836497E-3</v>
      </c>
      <c r="E21" s="6">
        <v>-0.22673661076364049</v>
      </c>
      <c r="F21" s="6">
        <v>7.1739346568499736E-3</v>
      </c>
      <c r="G21" s="23">
        <v>-0.23114680135906651</v>
      </c>
      <c r="H21" s="23">
        <v>7.1498471651568691E-3</v>
      </c>
      <c r="I21" s="10">
        <v>-0.23127252023719388</v>
      </c>
      <c r="J21" s="10">
        <v>7.1501606920284875E-3</v>
      </c>
    </row>
    <row r="22" spans="1:10" x14ac:dyDescent="0.2">
      <c r="A22" s="9"/>
      <c r="B22" s="9" t="s">
        <v>21</v>
      </c>
      <c r="C22" s="10">
        <v>-4.2116018296250085E-2</v>
      </c>
      <c r="D22" s="10">
        <v>6.1815985180468016E-3</v>
      </c>
      <c r="E22" s="6">
        <v>-6.9251667801068617E-2</v>
      </c>
      <c r="F22" s="6">
        <v>5.8696789225331268E-3</v>
      </c>
      <c r="G22" s="23">
        <v>-3.2956897235128055E-2</v>
      </c>
      <c r="H22" s="23">
        <v>5.8761442280751402E-3</v>
      </c>
      <c r="I22" s="10">
        <v>-3.3052176574175141E-2</v>
      </c>
      <c r="J22" s="10">
        <v>5.8758425651760145E-3</v>
      </c>
    </row>
    <row r="23" spans="1:10" x14ac:dyDescent="0.2">
      <c r="A23" s="9"/>
      <c r="B23" s="9" t="s">
        <v>22</v>
      </c>
      <c r="C23" s="10">
        <v>-8.4403251916702407E-3</v>
      </c>
      <c r="D23" s="10">
        <v>7.9441378324056986E-3</v>
      </c>
      <c r="E23" s="6">
        <v>0.11351624850758581</v>
      </c>
      <c r="F23" s="6">
        <v>7.2621075558855861E-3</v>
      </c>
      <c r="G23" s="23">
        <v>9.3226639155569682E-2</v>
      </c>
      <c r="H23" s="23">
        <v>7.164806823158342E-3</v>
      </c>
      <c r="I23" s="10">
        <v>9.3428832437439699E-2</v>
      </c>
      <c r="J23" s="10">
        <v>7.1650494944706256E-3</v>
      </c>
    </row>
    <row r="24" spans="1:10" x14ac:dyDescent="0.2">
      <c r="A24" s="9"/>
      <c r="B24" s="9" t="s">
        <v>23</v>
      </c>
      <c r="C24" s="10">
        <v>4.7670292385964763E-2</v>
      </c>
      <c r="D24" s="10">
        <v>4.1464534100952707E-3</v>
      </c>
      <c r="E24" s="6">
        <v>0.13702782943972064</v>
      </c>
      <c r="F24" s="6">
        <v>3.4713893145401319E-3</v>
      </c>
      <c r="G24" s="23">
        <v>0.13752956094338437</v>
      </c>
      <c r="H24" s="23">
        <v>3.452938399390924E-3</v>
      </c>
      <c r="I24" s="10">
        <v>0.13756356689129612</v>
      </c>
      <c r="J24" s="10">
        <v>3.4522657657199939E-3</v>
      </c>
    </row>
    <row r="25" spans="1:10" x14ac:dyDescent="0.2">
      <c r="A25" s="9"/>
      <c r="B25" s="9" t="s">
        <v>30</v>
      </c>
      <c r="C25" s="10">
        <v>0</v>
      </c>
      <c r="D25" s="10">
        <v>0</v>
      </c>
      <c r="E25" s="6">
        <v>0</v>
      </c>
      <c r="F25" s="6">
        <v>0</v>
      </c>
      <c r="G25" s="23">
        <v>0</v>
      </c>
      <c r="H25" s="23">
        <v>0</v>
      </c>
      <c r="I25" s="10">
        <v>0</v>
      </c>
      <c r="J25" s="10">
        <v>0</v>
      </c>
    </row>
    <row r="26" spans="1:10" x14ac:dyDescent="0.2">
      <c r="A26" s="9"/>
      <c r="B26" s="9" t="s">
        <v>25</v>
      </c>
      <c r="C26" s="10">
        <v>-0.18105282525020433</v>
      </c>
      <c r="D26" s="10">
        <v>6.665215505134916E-3</v>
      </c>
      <c r="E26" s="6">
        <v>-0.45276132920710516</v>
      </c>
      <c r="F26" s="6">
        <v>4.9964590381443999E-3</v>
      </c>
      <c r="G26" s="23">
        <v>-0.45905884029863869</v>
      </c>
      <c r="H26" s="23">
        <v>4.964247836171872E-3</v>
      </c>
      <c r="I26" s="10">
        <v>-0.45926516086728925</v>
      </c>
      <c r="J26" s="10">
        <v>4.9651003825870428E-3</v>
      </c>
    </row>
    <row r="27" spans="1:10" x14ac:dyDescent="0.2">
      <c r="A27" s="9"/>
      <c r="B27" s="9" t="s">
        <v>26</v>
      </c>
      <c r="C27" s="10">
        <v>-0.18076176483878484</v>
      </c>
      <c r="D27" s="10">
        <v>6.8675544456845549E-3</v>
      </c>
      <c r="E27" s="6">
        <v>-0.45119786705228254</v>
      </c>
      <c r="F27" s="6">
        <v>5.220131417211297E-3</v>
      </c>
      <c r="G27" s="23">
        <v>-0.45752808364541714</v>
      </c>
      <c r="H27" s="23">
        <v>5.1685480679284791E-3</v>
      </c>
      <c r="I27" s="10">
        <v>-0.45773805902429715</v>
      </c>
      <c r="J27" s="10">
        <v>5.1699440280312146E-3</v>
      </c>
    </row>
    <row r="28" spans="1:10" x14ac:dyDescent="0.2">
      <c r="A28" s="9"/>
      <c r="B28" s="9" t="s">
        <v>27</v>
      </c>
      <c r="C28" s="10">
        <v>-4.9857390379316399E-2</v>
      </c>
      <c r="D28" s="10">
        <v>3.9873971305367135E-3</v>
      </c>
      <c r="E28" s="6">
        <v>-7.3413965578530083E-2</v>
      </c>
      <c r="F28" s="6">
        <v>3.5755859630442282E-3</v>
      </c>
      <c r="G28" s="23">
        <v>-7.0732552240473368E-2</v>
      </c>
      <c r="H28" s="23">
        <v>3.5711017304368531E-3</v>
      </c>
      <c r="I28" s="10">
        <v>-7.0769685966930312E-2</v>
      </c>
      <c r="J28" s="10">
        <v>3.5706579471807484E-3</v>
      </c>
    </row>
    <row r="29" spans="1:10" x14ac:dyDescent="0.2">
      <c r="A29" s="11"/>
      <c r="B29" s="11" t="s">
        <v>28</v>
      </c>
      <c r="C29" s="12">
        <v>-0.17686750332520831</v>
      </c>
      <c r="D29" s="12">
        <v>6.3994164820781203E-3</v>
      </c>
      <c r="E29" s="12">
        <v>-0.44518279089166318</v>
      </c>
      <c r="F29" s="12">
        <v>4.7837326519939551E-3</v>
      </c>
      <c r="G29" s="24">
        <v>-0.45154288993361963</v>
      </c>
      <c r="H29" s="24">
        <v>4.7532109303537497E-3</v>
      </c>
      <c r="I29" s="12">
        <v>-0.45175362795351448</v>
      </c>
      <c r="J29" s="12">
        <v>4.754210171973609E-3</v>
      </c>
    </row>
    <row r="30" spans="1:10" x14ac:dyDescent="0.2">
      <c r="A30" s="7" t="s">
        <v>120</v>
      </c>
      <c r="B30" s="8" t="s">
        <v>118</v>
      </c>
      <c r="C30" s="8">
        <v>-5.2657469918667647E-4</v>
      </c>
      <c r="D30" s="8">
        <v>2.4970190801694601E-3</v>
      </c>
      <c r="E30" s="6">
        <v>9.5435570048741352E-3</v>
      </c>
      <c r="F30" s="6">
        <v>2.2221827952820191E-3</v>
      </c>
      <c r="G30" s="23">
        <v>7.3288670405393897E-3</v>
      </c>
      <c r="H30" s="23">
        <v>2.2122162467299567E-3</v>
      </c>
      <c r="I30" s="8">
        <v>7.3864143159363439E-3</v>
      </c>
      <c r="J30" s="8">
        <v>2.21111573148938E-3</v>
      </c>
    </row>
    <row r="31" spans="1:10" x14ac:dyDescent="0.2">
      <c r="A31" s="9"/>
      <c r="B31" s="10" t="s">
        <v>117</v>
      </c>
      <c r="C31" s="10">
        <v>-0.37778447731454046</v>
      </c>
      <c r="D31" s="10">
        <v>3.2946686685067258E-3</v>
      </c>
      <c r="E31" s="6">
        <v>-0.23285552991130404</v>
      </c>
      <c r="F31" s="6">
        <v>2.3722699002309273E-3</v>
      </c>
      <c r="G31" s="23">
        <v>-0.2362404741218469</v>
      </c>
      <c r="H31" s="23">
        <v>2.3436584659357359E-3</v>
      </c>
      <c r="I31" s="10">
        <v>-0.23572767556991506</v>
      </c>
      <c r="J31" s="10">
        <v>2.3329308032859005E-3</v>
      </c>
    </row>
    <row r="32" spans="1:10" x14ac:dyDescent="0.2">
      <c r="A32" s="11"/>
      <c r="B32" s="12" t="s">
        <v>119</v>
      </c>
      <c r="C32" s="12">
        <v>-1.5031256794418699E-2</v>
      </c>
      <c r="D32" s="12">
        <v>3.0141055524357777E-3</v>
      </c>
      <c r="E32" s="12">
        <v>-1.1198900889259804E-2</v>
      </c>
      <c r="F32" s="12">
        <v>2.6191686378372217E-3</v>
      </c>
      <c r="G32" s="24">
        <v>-1.0798966868656995E-2</v>
      </c>
      <c r="H32" s="24">
        <v>2.5847579122606486E-3</v>
      </c>
      <c r="I32" s="12"/>
      <c r="J32" s="12"/>
    </row>
    <row r="33" spans="1:10" x14ac:dyDescent="0.2">
      <c r="A33" s="7" t="s">
        <v>73</v>
      </c>
      <c r="B33" s="8" t="s">
        <v>31</v>
      </c>
      <c r="C33" s="8"/>
      <c r="D33" s="8"/>
      <c r="E33" s="6">
        <v>-0.72777495721285346</v>
      </c>
      <c r="F33" s="6">
        <v>1.9744564139902812E-3</v>
      </c>
      <c r="G33" s="23">
        <v>-0.72110471410882593</v>
      </c>
      <c r="H33" s="23">
        <v>1.9356029032112944E-3</v>
      </c>
      <c r="I33" s="8">
        <v>-0.72956972209609805</v>
      </c>
      <c r="J33" s="8">
        <v>2.0078302374165586E-3</v>
      </c>
    </row>
    <row r="34" spans="1:10" x14ac:dyDescent="0.2">
      <c r="A34" s="9"/>
      <c r="B34" s="10" t="s">
        <v>34</v>
      </c>
      <c r="C34" s="10"/>
      <c r="D34" s="10"/>
      <c r="E34" s="6">
        <v>0</v>
      </c>
      <c r="F34" s="6">
        <v>0</v>
      </c>
      <c r="G34" s="23">
        <v>0</v>
      </c>
      <c r="H34" s="23">
        <v>0</v>
      </c>
      <c r="I34" s="10">
        <v>0</v>
      </c>
      <c r="J34" s="10">
        <v>0</v>
      </c>
    </row>
    <row r="35" spans="1:10" x14ac:dyDescent="0.2">
      <c r="A35" s="9"/>
      <c r="B35" s="10" t="s">
        <v>32</v>
      </c>
      <c r="C35" s="10"/>
      <c r="D35" s="10"/>
      <c r="E35" s="6">
        <v>0.71924241167293901</v>
      </c>
      <c r="F35" s="6">
        <v>2.150245797126494E-3</v>
      </c>
      <c r="G35" s="23">
        <v>0.72158106821308388</v>
      </c>
      <c r="H35" s="23">
        <v>2.1612062759391757E-3</v>
      </c>
      <c r="I35" s="10">
        <v>0.71934907048645591</v>
      </c>
      <c r="J35" s="10">
        <v>2.2559839876751396E-3</v>
      </c>
    </row>
    <row r="36" spans="1:10" x14ac:dyDescent="0.2">
      <c r="A36" s="11"/>
      <c r="B36" s="12" t="s">
        <v>33</v>
      </c>
      <c r="C36" s="12"/>
      <c r="D36" s="12"/>
      <c r="E36" s="6">
        <v>2.9980221697325209E-2</v>
      </c>
      <c r="F36" s="6">
        <v>9.3017440798985607E-3</v>
      </c>
      <c r="G36" s="24">
        <v>-1.4955413957725899E-2</v>
      </c>
      <c r="H36" s="24">
        <v>1.0108694903577077E-2</v>
      </c>
      <c r="I36" s="12">
        <v>-8.1044296283176165E-3</v>
      </c>
      <c r="J36" s="12">
        <v>1.0574955869331128E-2</v>
      </c>
    </row>
    <row r="37" spans="1:10" x14ac:dyDescent="0.2">
      <c r="A37" s="7" t="s">
        <v>36</v>
      </c>
      <c r="B37" s="8" t="s">
        <v>37</v>
      </c>
      <c r="C37" s="8"/>
      <c r="D37" s="8"/>
      <c r="E37" s="8"/>
      <c r="F37" s="8"/>
      <c r="G37" s="23">
        <v>0.21343602336339032</v>
      </c>
      <c r="H37" s="23">
        <v>1.3185444269965857E-3</v>
      </c>
      <c r="I37" s="8">
        <v>0.21336293304218479</v>
      </c>
      <c r="J37" s="8">
        <v>1.31765006510141E-3</v>
      </c>
    </row>
    <row r="38" spans="1:10" x14ac:dyDescent="0.2">
      <c r="A38" s="11"/>
      <c r="B38" s="12" t="s">
        <v>38</v>
      </c>
      <c r="C38" s="12"/>
      <c r="D38" s="12"/>
      <c r="E38" s="12"/>
      <c r="F38" s="12"/>
      <c r="G38" s="24">
        <v>1.9528271615616502E-2</v>
      </c>
      <c r="H38" s="24">
        <v>3.1032688172992111E-3</v>
      </c>
      <c r="I38" s="12">
        <v>1.9720464559835692E-2</v>
      </c>
      <c r="J38" s="12">
        <v>3.099370003348876E-3</v>
      </c>
    </row>
    <row r="39" spans="1:10" x14ac:dyDescent="0.2">
      <c r="A39" s="7" t="s">
        <v>39</v>
      </c>
      <c r="B39" s="8" t="s">
        <v>60</v>
      </c>
      <c r="C39" s="8"/>
      <c r="D39" s="8"/>
      <c r="E39" s="8"/>
      <c r="F39" s="8"/>
      <c r="G39" s="23">
        <v>0</v>
      </c>
      <c r="H39" s="23">
        <v>0</v>
      </c>
      <c r="I39" s="8">
        <v>0</v>
      </c>
      <c r="J39" s="8">
        <v>0</v>
      </c>
    </row>
    <row r="40" spans="1:10" x14ac:dyDescent="0.2">
      <c r="A40" s="9"/>
      <c r="B40" s="10" t="s">
        <v>40</v>
      </c>
      <c r="C40" s="10"/>
      <c r="D40" s="10"/>
      <c r="E40" s="10"/>
      <c r="F40" s="10"/>
      <c r="G40" s="23">
        <v>5.7714640302091218E-2</v>
      </c>
      <c r="H40" s="23">
        <v>8.6146717078495368E-3</v>
      </c>
      <c r="I40" s="10">
        <v>5.7895450109214319E-2</v>
      </c>
      <c r="J40" s="10">
        <v>8.6148134085227927E-3</v>
      </c>
    </row>
    <row r="41" spans="1:10" x14ac:dyDescent="0.2">
      <c r="A41" s="9"/>
      <c r="B41" s="10" t="s">
        <v>41</v>
      </c>
      <c r="C41" s="10"/>
      <c r="D41" s="10"/>
      <c r="E41" s="10"/>
      <c r="F41" s="10"/>
      <c r="G41" s="23">
        <v>-0.29697198216921861</v>
      </c>
      <c r="H41" s="23">
        <v>3.8803565467603142E-2</v>
      </c>
      <c r="I41" s="10">
        <v>-0.29681203100427689</v>
      </c>
      <c r="J41" s="10">
        <v>3.8597430746316747E-2</v>
      </c>
    </row>
    <row r="42" spans="1:10" x14ac:dyDescent="0.2">
      <c r="A42" s="9"/>
      <c r="B42" s="10" t="s">
        <v>42</v>
      </c>
      <c r="C42" s="10"/>
      <c r="D42" s="10"/>
      <c r="E42" s="10"/>
      <c r="F42" s="10"/>
      <c r="G42" s="23">
        <v>-0.54722403034257283</v>
      </c>
      <c r="H42" s="23">
        <v>2.7519649382449541E-2</v>
      </c>
      <c r="I42" s="10">
        <v>-0.54724080728577662</v>
      </c>
      <c r="J42" s="10">
        <v>2.7387158614564405E-2</v>
      </c>
    </row>
    <row r="43" spans="1:10" x14ac:dyDescent="0.2">
      <c r="A43" s="9"/>
      <c r="B43" s="10" t="s">
        <v>43</v>
      </c>
      <c r="C43" s="10"/>
      <c r="D43" s="10"/>
      <c r="E43" s="10"/>
      <c r="F43" s="10"/>
      <c r="G43" s="23">
        <v>9.5188278965821396E-2</v>
      </c>
      <c r="H43" s="23">
        <v>4.259078740582809E-3</v>
      </c>
      <c r="I43" s="10">
        <v>9.453232439574355E-2</v>
      </c>
      <c r="J43" s="10">
        <v>4.2715082889502563E-3</v>
      </c>
    </row>
    <row r="44" spans="1:10" x14ac:dyDescent="0.2">
      <c r="A44" s="9"/>
      <c r="B44" s="10" t="s">
        <v>44</v>
      </c>
      <c r="C44" s="10"/>
      <c r="D44" s="10"/>
      <c r="E44" s="10"/>
      <c r="F44" s="10"/>
      <c r="G44" s="23">
        <v>-4.733395036851442E-2</v>
      </c>
      <c r="H44" s="23">
        <v>4.5821107978978671E-3</v>
      </c>
      <c r="I44" s="10">
        <v>-4.7425685778387142E-2</v>
      </c>
      <c r="J44" s="10">
        <v>4.5826888909041574E-3</v>
      </c>
    </row>
    <row r="45" spans="1:10" x14ac:dyDescent="0.2">
      <c r="A45" s="9"/>
      <c r="B45" s="10" t="s">
        <v>45</v>
      </c>
      <c r="C45" s="10"/>
      <c r="D45" s="10"/>
      <c r="E45" s="10"/>
      <c r="F45" s="10"/>
      <c r="G45" s="23">
        <v>9.0249729734375533E-2</v>
      </c>
      <c r="H45" s="23">
        <v>7.4460542227440503E-3</v>
      </c>
      <c r="I45" s="10">
        <v>9.0266895234723712E-2</v>
      </c>
      <c r="J45" s="10">
        <v>7.4439132130745432E-3</v>
      </c>
    </row>
    <row r="46" spans="1:10" x14ac:dyDescent="0.2">
      <c r="A46" s="9"/>
      <c r="B46" s="10" t="s">
        <v>46</v>
      </c>
      <c r="C46" s="10"/>
      <c r="D46" s="10"/>
      <c r="E46" s="10"/>
      <c r="F46" s="10"/>
      <c r="G46" s="23">
        <v>0.13186046861143355</v>
      </c>
      <c r="H46" s="23">
        <v>5.2489098813384783E-3</v>
      </c>
      <c r="I46" s="10">
        <v>0.13182019308053095</v>
      </c>
      <c r="J46" s="10">
        <v>5.2485970763749548E-3</v>
      </c>
    </row>
    <row r="47" spans="1:10" x14ac:dyDescent="0.2">
      <c r="A47" s="9"/>
      <c r="B47" s="10" t="s">
        <v>47</v>
      </c>
      <c r="C47" s="10"/>
      <c r="D47" s="10"/>
      <c r="E47" s="9"/>
      <c r="F47" s="9"/>
      <c r="G47" s="23">
        <v>9.7529051617019913E-2</v>
      </c>
      <c r="H47" s="23">
        <v>4.6631919526352907E-3</v>
      </c>
      <c r="I47" s="10">
        <v>9.7569777091911766E-2</v>
      </c>
      <c r="J47" s="10">
        <v>4.6610713424111456E-3</v>
      </c>
    </row>
    <row r="48" spans="1:10" x14ac:dyDescent="0.2">
      <c r="A48" s="9"/>
      <c r="B48" s="10" t="s">
        <v>48</v>
      </c>
      <c r="C48" s="10"/>
      <c r="D48" s="10"/>
      <c r="E48" s="9"/>
      <c r="F48" s="9"/>
      <c r="G48" s="23">
        <v>0.25514577527348475</v>
      </c>
      <c r="H48" s="23">
        <v>6.4175411665482116E-3</v>
      </c>
      <c r="I48" s="10">
        <v>0.25473639015494426</v>
      </c>
      <c r="J48" s="10">
        <v>6.4244510949419808E-3</v>
      </c>
    </row>
    <row r="49" spans="1:10" x14ac:dyDescent="0.2">
      <c r="A49" s="9"/>
      <c r="B49" s="10" t="s">
        <v>49</v>
      </c>
      <c r="C49" s="10"/>
      <c r="D49" s="10"/>
      <c r="E49" s="9"/>
      <c r="F49" s="9"/>
      <c r="G49" s="23">
        <v>0.13126717540398863</v>
      </c>
      <c r="H49" s="23">
        <v>5.9249029470806285E-3</v>
      </c>
      <c r="I49" s="10">
        <v>0.13124621687642135</v>
      </c>
      <c r="J49" s="10">
        <v>5.9280485318541753E-3</v>
      </c>
    </row>
    <row r="50" spans="1:10" x14ac:dyDescent="0.2">
      <c r="A50" s="9"/>
      <c r="B50" s="10" t="s">
        <v>50</v>
      </c>
      <c r="C50" s="10"/>
      <c r="D50" s="10"/>
      <c r="E50" s="9"/>
      <c r="F50" s="9"/>
      <c r="G50" s="23">
        <v>0.25096838595457188</v>
      </c>
      <c r="H50" s="23">
        <v>7.3347836126638095E-3</v>
      </c>
      <c r="I50" s="10">
        <v>0.25070462256789788</v>
      </c>
      <c r="J50" s="10">
        <v>7.3377062276156072E-3</v>
      </c>
    </row>
    <row r="51" spans="1:10" x14ac:dyDescent="0.2">
      <c r="A51" s="9"/>
      <c r="B51" s="10" t="s">
        <v>51</v>
      </c>
      <c r="C51" s="10"/>
      <c r="D51" s="10"/>
      <c r="E51" s="9"/>
      <c r="F51" s="9"/>
      <c r="G51" s="23">
        <v>0.21132207469017442</v>
      </c>
      <c r="H51" s="23">
        <v>6.9018223286363388E-3</v>
      </c>
      <c r="I51" s="10">
        <v>0.21140875821106841</v>
      </c>
      <c r="J51" s="10">
        <v>6.9094405723155597E-3</v>
      </c>
    </row>
    <row r="52" spans="1:10" x14ac:dyDescent="0.2">
      <c r="A52" s="9"/>
      <c r="B52" s="10" t="s">
        <v>52</v>
      </c>
      <c r="C52" s="10"/>
      <c r="D52" s="10"/>
      <c r="E52" s="9"/>
      <c r="F52" s="9"/>
      <c r="G52" s="23">
        <v>-5.4046517514387951E-2</v>
      </c>
      <c r="H52" s="23">
        <v>6.1541723096579523E-3</v>
      </c>
      <c r="I52" s="10">
        <v>-5.398321546511884E-2</v>
      </c>
      <c r="J52" s="10">
        <v>6.1554732745233024E-3</v>
      </c>
    </row>
    <row r="53" spans="1:10" x14ac:dyDescent="0.2">
      <c r="A53" s="9"/>
      <c r="B53" s="10" t="s">
        <v>53</v>
      </c>
      <c r="C53" s="10"/>
      <c r="D53" s="10"/>
      <c r="E53" s="9"/>
      <c r="F53" s="9"/>
      <c r="G53" s="23">
        <v>0.1735965560216822</v>
      </c>
      <c r="H53" s="23">
        <v>5.6119408826345845E-3</v>
      </c>
      <c r="I53" s="10">
        <v>0.17459678339238816</v>
      </c>
      <c r="J53" s="10">
        <v>5.5977504612216115E-3</v>
      </c>
    </row>
    <row r="54" spans="1:10" x14ac:dyDescent="0.2">
      <c r="A54" s="9"/>
      <c r="B54" s="10" t="s">
        <v>54</v>
      </c>
      <c r="C54" s="10"/>
      <c r="D54" s="10"/>
      <c r="E54" s="9"/>
      <c r="F54" s="9"/>
      <c r="G54" s="23">
        <v>7.3404159520975384E-2</v>
      </c>
      <c r="H54" s="23">
        <v>8.2119194383627105E-3</v>
      </c>
      <c r="I54" s="10">
        <v>7.519899174384255E-2</v>
      </c>
      <c r="J54" s="10">
        <v>8.2261152095471184E-3</v>
      </c>
    </row>
    <row r="55" spans="1:10" x14ac:dyDescent="0.2">
      <c r="A55" s="9"/>
      <c r="B55" s="10" t="s">
        <v>55</v>
      </c>
      <c r="C55" s="10"/>
      <c r="D55" s="10"/>
      <c r="E55" s="9"/>
      <c r="F55" s="9"/>
      <c r="G55" s="23">
        <v>0.35073314407163547</v>
      </c>
      <c r="H55" s="23">
        <v>9.9021731563067976E-3</v>
      </c>
      <c r="I55" s="10">
        <v>0.34977691044982917</v>
      </c>
      <c r="J55" s="10">
        <v>9.9195679888186145E-3</v>
      </c>
    </row>
    <row r="56" spans="1:10" x14ac:dyDescent="0.2">
      <c r="A56" s="9"/>
      <c r="B56" s="10" t="s">
        <v>56</v>
      </c>
      <c r="C56" s="10"/>
      <c r="D56" s="10"/>
      <c r="E56" s="9"/>
      <c r="F56" s="9"/>
      <c r="G56" s="23">
        <v>0.17127164663527192</v>
      </c>
      <c r="H56" s="23">
        <v>6.4840222680914612E-3</v>
      </c>
      <c r="I56" s="10">
        <v>0.17246839079263424</v>
      </c>
      <c r="J56" s="10">
        <v>6.4713396581474085E-3</v>
      </c>
    </row>
    <row r="57" spans="1:10" x14ac:dyDescent="0.2">
      <c r="A57" s="9"/>
      <c r="B57" s="10" t="s">
        <v>57</v>
      </c>
      <c r="C57" s="10"/>
      <c r="D57" s="10"/>
      <c r="E57" s="9"/>
      <c r="F57" s="9"/>
      <c r="G57" s="23">
        <v>4.3255391966500779E-2</v>
      </c>
      <c r="H57" s="23">
        <v>7.6263788476691003E-3</v>
      </c>
      <c r="I57" s="10">
        <v>4.3281432501835561E-2</v>
      </c>
      <c r="J57" s="10">
        <v>7.6299454140860241E-3</v>
      </c>
    </row>
    <row r="58" spans="1:10" x14ac:dyDescent="0.2">
      <c r="A58" s="11"/>
      <c r="B58" s="12" t="s">
        <v>58</v>
      </c>
      <c r="C58" s="12"/>
      <c r="D58" s="12"/>
      <c r="E58" s="11"/>
      <c r="F58" s="11"/>
      <c r="G58" s="24">
        <v>-5.3385254561010995E-2</v>
      </c>
      <c r="H58" s="24">
        <v>1.0446247955641818E-2</v>
      </c>
      <c r="I58" s="12">
        <v>-5.3540620874430331E-2</v>
      </c>
      <c r="J58" s="12">
        <v>1.0439105586853903E-2</v>
      </c>
    </row>
    <row r="59" spans="1:10" x14ac:dyDescent="0.2">
      <c r="A59" s="7" t="s">
        <v>59</v>
      </c>
      <c r="B59" s="8" t="s">
        <v>61</v>
      </c>
      <c r="C59" s="8"/>
      <c r="D59" s="8"/>
      <c r="E59" s="7"/>
      <c r="F59" s="7"/>
      <c r="G59" s="23">
        <v>0</v>
      </c>
      <c r="H59" s="23">
        <v>0</v>
      </c>
      <c r="I59" s="8">
        <v>0</v>
      </c>
      <c r="J59" s="8">
        <v>0</v>
      </c>
    </row>
    <row r="60" spans="1:10" x14ac:dyDescent="0.2">
      <c r="A60" s="9"/>
      <c r="B60" s="10" t="s">
        <v>62</v>
      </c>
      <c r="C60" s="10"/>
      <c r="D60" s="10"/>
      <c r="E60" s="9"/>
      <c r="F60" s="9"/>
      <c r="G60" s="23">
        <v>4.3553221788530851E-3</v>
      </c>
      <c r="H60" s="23">
        <v>2.2820855503689294E-3</v>
      </c>
      <c r="I60" s="10">
        <v>4.3683415908797761E-3</v>
      </c>
      <c r="J60" s="10">
        <v>2.2819820365029735E-3</v>
      </c>
    </row>
    <row r="61" spans="1:10" x14ac:dyDescent="0.2">
      <c r="A61" s="9"/>
      <c r="B61" s="10" t="s">
        <v>63</v>
      </c>
      <c r="C61" s="10"/>
      <c r="D61" s="10"/>
      <c r="E61" s="9"/>
      <c r="F61" s="9"/>
      <c r="G61" s="23">
        <v>1.122364241879227E-3</v>
      </c>
      <c r="H61" s="23">
        <v>2.3044948848933372E-3</v>
      </c>
      <c r="I61" s="10">
        <v>1.1162084810013191E-3</v>
      </c>
      <c r="J61" s="10">
        <v>2.3048850465457716E-3</v>
      </c>
    </row>
    <row r="62" spans="1:10" x14ac:dyDescent="0.2">
      <c r="A62" s="9"/>
      <c r="B62" s="10" t="s">
        <v>64</v>
      </c>
      <c r="C62" s="10"/>
      <c r="D62" s="10"/>
      <c r="E62" s="9"/>
      <c r="F62" s="9"/>
      <c r="G62" s="23">
        <v>2.1931035947804061E-4</v>
      </c>
      <c r="H62" s="23">
        <v>2.2801070619157546E-3</v>
      </c>
      <c r="I62" s="10">
        <v>2.3040440211771239E-4</v>
      </c>
      <c r="J62" s="10">
        <v>2.2804384759866274E-3</v>
      </c>
    </row>
    <row r="63" spans="1:10" x14ac:dyDescent="0.2">
      <c r="A63" s="9"/>
      <c r="B63" s="10" t="s">
        <v>65</v>
      </c>
      <c r="C63" s="10"/>
      <c r="D63" s="10"/>
      <c r="E63" s="9"/>
      <c r="F63" s="9"/>
      <c r="G63" s="23">
        <v>-3.8159640877216287E-4</v>
      </c>
      <c r="H63" s="23">
        <v>2.3072440059758175E-3</v>
      </c>
      <c r="I63" s="10">
        <v>-2.5425421828351955E-4</v>
      </c>
      <c r="J63" s="10">
        <v>2.3063986464639651E-3</v>
      </c>
    </row>
    <row r="64" spans="1:10" x14ac:dyDescent="0.2">
      <c r="A64" s="9"/>
      <c r="B64" s="10" t="s">
        <v>66</v>
      </c>
      <c r="C64" s="10"/>
      <c r="D64" s="10"/>
      <c r="E64" s="9"/>
      <c r="F64" s="9"/>
      <c r="G64" s="23">
        <v>4.9847951441869586E-3</v>
      </c>
      <c r="H64" s="23">
        <v>2.3308168058513608E-3</v>
      </c>
      <c r="I64" s="10">
        <v>4.9988086244864846E-3</v>
      </c>
      <c r="J64" s="10">
        <v>2.3309126612106133E-3</v>
      </c>
    </row>
    <row r="65" spans="1:11" x14ac:dyDescent="0.2">
      <c r="A65" s="9"/>
      <c r="B65" s="10" t="s">
        <v>67</v>
      </c>
      <c r="C65" s="10"/>
      <c r="D65" s="10"/>
      <c r="E65" s="9"/>
      <c r="F65" s="9"/>
      <c r="G65" s="23">
        <v>1.1867672919868672E-2</v>
      </c>
      <c r="H65" s="23">
        <v>2.2589242133344363E-3</v>
      </c>
      <c r="I65" s="10">
        <v>1.1920382598650229E-2</v>
      </c>
      <c r="J65" s="10">
        <v>2.2583200271045732E-3</v>
      </c>
    </row>
    <row r="66" spans="1:11" x14ac:dyDescent="0.2">
      <c r="A66" s="9"/>
      <c r="B66" s="10" t="s">
        <v>68</v>
      </c>
      <c r="C66" s="10"/>
      <c r="D66" s="10"/>
      <c r="E66" s="9"/>
      <c r="F66" s="9"/>
      <c r="G66" s="23">
        <v>1.2773060837054751E-2</v>
      </c>
      <c r="H66" s="23">
        <v>2.3432236148484553E-3</v>
      </c>
      <c r="I66" s="10">
        <v>1.2820031169055699E-2</v>
      </c>
      <c r="J66" s="10">
        <v>2.3425710454823721E-3</v>
      </c>
    </row>
    <row r="67" spans="1:11" x14ac:dyDescent="0.2">
      <c r="A67" s="9"/>
      <c r="B67" s="10" t="s">
        <v>69</v>
      </c>
      <c r="C67" s="10"/>
      <c r="D67" s="10"/>
      <c r="E67" s="9"/>
      <c r="F67" s="9"/>
      <c r="G67" s="23">
        <v>1.8276774390561874E-2</v>
      </c>
      <c r="H67" s="23">
        <v>2.2869825162207596E-3</v>
      </c>
      <c r="I67" s="10">
        <v>1.8306091101370252E-2</v>
      </c>
      <c r="J67" s="10">
        <v>2.2872367610406487E-3</v>
      </c>
    </row>
    <row r="68" spans="1:11" x14ac:dyDescent="0.2">
      <c r="A68" s="9"/>
      <c r="B68" s="10" t="s">
        <v>70</v>
      </c>
      <c r="C68" s="10"/>
      <c r="D68" s="10"/>
      <c r="E68" s="9"/>
      <c r="F68" s="9"/>
      <c r="G68" s="23">
        <v>1.2637830503796396E-2</v>
      </c>
      <c r="H68" s="23">
        <v>2.305263791239005E-3</v>
      </c>
      <c r="I68" s="10">
        <v>1.2698086262631823E-2</v>
      </c>
      <c r="J68" s="10">
        <v>2.3059107592313453E-3</v>
      </c>
    </row>
    <row r="69" spans="1:11" x14ac:dyDescent="0.2">
      <c r="A69" s="9"/>
      <c r="B69" s="10" t="s">
        <v>71</v>
      </c>
      <c r="C69" s="10"/>
      <c r="D69" s="10"/>
      <c r="E69" s="9"/>
      <c r="F69" s="9"/>
      <c r="G69" s="23">
        <v>1.3881258391055725E-2</v>
      </c>
      <c r="H69" s="23">
        <v>2.2823902886882387E-3</v>
      </c>
      <c r="I69" s="10">
        <v>1.3970291166349715E-2</v>
      </c>
      <c r="J69" s="10">
        <v>2.2815282954754654E-3</v>
      </c>
    </row>
    <row r="70" spans="1:11" x14ac:dyDescent="0.2">
      <c r="A70" s="11"/>
      <c r="B70" s="12" t="s">
        <v>72</v>
      </c>
      <c r="C70" s="10"/>
      <c r="D70" s="10"/>
      <c r="E70" s="9"/>
      <c r="F70" s="9"/>
      <c r="G70" s="23">
        <v>1.4189322829721884E-2</v>
      </c>
      <c r="H70" s="23">
        <v>2.2896615208353355E-3</v>
      </c>
      <c r="I70" s="10">
        <v>1.4259858577800511E-2</v>
      </c>
      <c r="J70" s="10">
        <v>2.2897488989418401E-3</v>
      </c>
    </row>
    <row r="71" spans="1:11" x14ac:dyDescent="0.2">
      <c r="A71" s="7" t="s">
        <v>35</v>
      </c>
      <c r="B71" s="8" t="s">
        <v>31</v>
      </c>
      <c r="C71" s="8"/>
      <c r="D71" s="8"/>
      <c r="E71" s="8"/>
      <c r="F71" s="8"/>
      <c r="G71" s="8">
        <v>0</v>
      </c>
      <c r="H71" s="8">
        <v>0</v>
      </c>
      <c r="I71" s="8">
        <v>2.3651378622098092E-2</v>
      </c>
      <c r="J71" s="8">
        <v>3.5822629270508438E-3</v>
      </c>
    </row>
    <row r="72" spans="1:11" x14ac:dyDescent="0.2">
      <c r="A72" s="9"/>
      <c r="B72" s="10" t="s">
        <v>136</v>
      </c>
      <c r="C72" s="10"/>
      <c r="D72" s="10"/>
      <c r="E72" s="10"/>
      <c r="F72" s="10"/>
      <c r="G72" s="10">
        <v>0</v>
      </c>
      <c r="H72" s="10">
        <v>0</v>
      </c>
      <c r="I72" s="10">
        <v>-2.3910268696655305E-2</v>
      </c>
      <c r="J72" s="10">
        <v>2.8867927214030814E-3</v>
      </c>
    </row>
    <row r="73" spans="1:11" x14ac:dyDescent="0.2">
      <c r="A73" s="9"/>
      <c r="B73" s="10" t="s">
        <v>32</v>
      </c>
      <c r="C73" s="10"/>
      <c r="D73" s="10"/>
      <c r="E73" s="10"/>
      <c r="F73" s="10"/>
      <c r="G73" s="10">
        <v>0</v>
      </c>
      <c r="H73" s="10">
        <v>0</v>
      </c>
      <c r="I73" s="10">
        <v>2.0273987463279193E-3</v>
      </c>
      <c r="J73" s="10">
        <v>4.1814494913386142E-3</v>
      </c>
    </row>
    <row r="74" spans="1:11" x14ac:dyDescent="0.2">
      <c r="A74" s="11"/>
      <c r="B74" s="12" t="s">
        <v>33</v>
      </c>
      <c r="C74" s="12"/>
      <c r="D74" s="12"/>
      <c r="E74" s="12"/>
      <c r="F74" s="12"/>
      <c r="G74" s="12">
        <v>0</v>
      </c>
      <c r="H74" s="12">
        <v>0</v>
      </c>
      <c r="I74" s="12">
        <v>-0.11079100360519918</v>
      </c>
      <c r="J74" s="12">
        <v>1.3715546549854017E-2</v>
      </c>
      <c r="K74" s="6"/>
    </row>
    <row r="75" spans="1:11" x14ac:dyDescent="0.2">
      <c r="B75" s="4" t="s">
        <v>99</v>
      </c>
      <c r="C75" s="22">
        <v>12184360</v>
      </c>
      <c r="D75" s="7"/>
      <c r="E75" s="22">
        <v>12184360</v>
      </c>
      <c r="F75" s="7"/>
      <c r="G75" s="22">
        <v>12184360</v>
      </c>
      <c r="H75" s="7"/>
      <c r="I75" s="22">
        <v>12184360</v>
      </c>
      <c r="J75" s="8"/>
    </row>
    <row r="76" spans="1:11" x14ac:dyDescent="0.2">
      <c r="B76" s="13" t="s">
        <v>80</v>
      </c>
      <c r="C76" s="21">
        <v>1558091</v>
      </c>
      <c r="D76" s="9"/>
      <c r="E76" s="21">
        <v>1558091</v>
      </c>
      <c r="F76" s="9"/>
      <c r="G76" s="21">
        <v>1558091</v>
      </c>
      <c r="H76" s="9"/>
      <c r="I76" s="21">
        <v>1558091</v>
      </c>
      <c r="J76" s="10"/>
    </row>
    <row r="77" spans="1:11" x14ac:dyDescent="0.2">
      <c r="B77" s="13" t="s">
        <v>81</v>
      </c>
      <c r="C77" s="21">
        <v>3616</v>
      </c>
      <c r="D77" s="9"/>
      <c r="E77" s="21">
        <v>3616</v>
      </c>
      <c r="F77" s="9"/>
      <c r="G77" s="21">
        <v>3616</v>
      </c>
      <c r="H77" s="9"/>
      <c r="I77" s="21">
        <v>3616</v>
      </c>
      <c r="J77" s="10"/>
    </row>
    <row r="78" spans="1:11" x14ac:dyDescent="0.2">
      <c r="B78" s="13" t="s">
        <v>82</v>
      </c>
      <c r="C78" s="9">
        <v>0.17</v>
      </c>
      <c r="D78" s="9"/>
      <c r="E78" s="9">
        <v>0.37</v>
      </c>
      <c r="F78" s="9"/>
      <c r="G78" s="9">
        <v>0.39</v>
      </c>
      <c r="H78" s="9"/>
      <c r="I78" s="9">
        <v>0.39</v>
      </c>
      <c r="J78" s="12"/>
    </row>
    <row r="79" spans="1:11" x14ac:dyDescent="0.2">
      <c r="C79" s="8"/>
      <c r="D79" s="8"/>
      <c r="E79" s="8"/>
      <c r="F79" s="8"/>
      <c r="G79" s="8"/>
      <c r="H79" s="8"/>
      <c r="I79" s="8"/>
      <c r="J79" s="8"/>
    </row>
    <row r="80" spans="1:11" x14ac:dyDescent="0.2">
      <c r="A80" s="3" t="s">
        <v>76</v>
      </c>
      <c r="C80" s="10"/>
      <c r="D80" s="10"/>
      <c r="E80" s="10"/>
      <c r="F80" s="10"/>
      <c r="G80" s="10"/>
      <c r="H80" s="10"/>
      <c r="I80" s="10"/>
      <c r="J80" s="10"/>
    </row>
    <row r="81" spans="1:10" x14ac:dyDescent="0.2">
      <c r="A81" s="4" t="s">
        <v>77</v>
      </c>
      <c r="C81" s="10"/>
      <c r="D81" s="10"/>
      <c r="E81" s="10"/>
      <c r="F81" s="10"/>
      <c r="G81" s="10"/>
      <c r="H81" s="10"/>
      <c r="I81" s="10"/>
      <c r="J81" s="10"/>
    </row>
    <row r="82" spans="1:10" x14ac:dyDescent="0.2">
      <c r="A82" s="4" t="s">
        <v>78</v>
      </c>
      <c r="C82" s="10"/>
      <c r="D82" s="10"/>
      <c r="E82" s="10"/>
      <c r="F82" s="10"/>
      <c r="G82" s="10"/>
      <c r="H82" s="10"/>
      <c r="I82" s="10"/>
      <c r="J82" s="10"/>
    </row>
    <row r="83" spans="1:10" x14ac:dyDescent="0.2">
      <c r="A83" s="4" t="s">
        <v>79</v>
      </c>
      <c r="C83" s="9"/>
      <c r="D83" s="9"/>
      <c r="E83" s="9"/>
      <c r="F83" s="9"/>
      <c r="G83" s="9"/>
      <c r="H83" s="9"/>
      <c r="I83" s="9"/>
      <c r="J83" s="9"/>
    </row>
    <row r="84" spans="1:10" x14ac:dyDescent="0.2">
      <c r="J84" s="9"/>
    </row>
    <row r="85" spans="1:10" x14ac:dyDescent="0.2">
      <c r="J85" s="9"/>
    </row>
    <row r="86" spans="1:10" x14ac:dyDescent="0.2">
      <c r="J86" s="9"/>
    </row>
  </sheetData>
  <mergeCells count="4">
    <mergeCell ref="C2:D2"/>
    <mergeCell ref="E2:F2"/>
    <mergeCell ref="I2:J2"/>
    <mergeCell ref="G2:H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"/>
  <sheetViews>
    <sheetView workbookViewId="0"/>
  </sheetViews>
  <sheetFormatPr defaultRowHeight="15" x14ac:dyDescent="0.25"/>
  <cols>
    <col min="1" max="1" width="14" customWidth="1"/>
  </cols>
  <sheetData>
    <row r="1" spans="1:7" s="1" customFormat="1" x14ac:dyDescent="0.25">
      <c r="A1" s="1" t="s">
        <v>108</v>
      </c>
    </row>
    <row r="2" spans="1:7" x14ac:dyDescent="0.25">
      <c r="B2" s="35" t="s">
        <v>109</v>
      </c>
      <c r="C2" s="35"/>
      <c r="D2" s="35"/>
      <c r="E2" s="35" t="s">
        <v>110</v>
      </c>
      <c r="F2" s="35"/>
      <c r="G2" s="35"/>
    </row>
    <row r="3" spans="1:7" x14ac:dyDescent="0.25">
      <c r="A3" t="s">
        <v>85</v>
      </c>
      <c r="B3">
        <v>2016</v>
      </c>
      <c r="C3">
        <v>2017</v>
      </c>
      <c r="D3">
        <v>2018</v>
      </c>
      <c r="E3">
        <v>2016</v>
      </c>
      <c r="F3">
        <v>2017</v>
      </c>
      <c r="G3">
        <v>2018</v>
      </c>
    </row>
    <row r="4" spans="1:7" x14ac:dyDescent="0.25">
      <c r="A4" t="s">
        <v>105</v>
      </c>
      <c r="B4">
        <v>134441</v>
      </c>
      <c r="C4">
        <v>130519</v>
      </c>
      <c r="D4">
        <v>132460</v>
      </c>
      <c r="E4" s="20">
        <f>B4/'T1'!B4</f>
        <v>0.3418272519012156</v>
      </c>
      <c r="F4" s="20">
        <f>C4/'T1'!C4</f>
        <v>0.33685191254997199</v>
      </c>
      <c r="G4" s="20">
        <f>D4/'T1'!D4</f>
        <v>0.34397957832248283</v>
      </c>
    </row>
    <row r="5" spans="1:7" x14ac:dyDescent="0.25">
      <c r="A5" t="s">
        <v>106</v>
      </c>
      <c r="B5">
        <v>23132</v>
      </c>
      <c r="C5">
        <v>22676</v>
      </c>
      <c r="D5">
        <v>23912</v>
      </c>
      <c r="E5" s="20">
        <f>B5/'T1'!B5</f>
        <v>0.15789545535214536</v>
      </c>
      <c r="F5" s="20">
        <f>C5/'T1'!C5</f>
        <v>0.16297723091076358</v>
      </c>
      <c r="G5" s="20">
        <f>D5/'T1'!D5</f>
        <v>0.17411565963272024</v>
      </c>
    </row>
    <row r="6" spans="1:7" x14ac:dyDescent="0.25">
      <c r="A6" t="s">
        <v>86</v>
      </c>
      <c r="B6">
        <v>157573</v>
      </c>
      <c r="C6">
        <v>153195</v>
      </c>
      <c r="D6">
        <v>156372</v>
      </c>
      <c r="E6" s="20">
        <f>B6/'T1'!B6</f>
        <v>0.29190834434043533</v>
      </c>
      <c r="F6" s="20">
        <f>C6/'T1'!C6</f>
        <v>0.2909117494583206</v>
      </c>
      <c r="G6" s="20">
        <f>D6/'T1'!D6</f>
        <v>0.29932524908358299</v>
      </c>
    </row>
    <row r="7" spans="1:7" x14ac:dyDescent="0.25">
      <c r="A7" t="s">
        <v>107</v>
      </c>
      <c r="B7" s="20">
        <f>B5/B6</f>
        <v>0.14680179980072727</v>
      </c>
      <c r="C7" s="20">
        <f>C5/C6</f>
        <v>0.14802049675250498</v>
      </c>
      <c r="D7" s="20">
        <f>D5/D6</f>
        <v>0.15291740209244623</v>
      </c>
    </row>
  </sheetData>
  <mergeCells count="2">
    <mergeCell ref="B2:D2"/>
    <mergeCell ref="E2:G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D16"/>
  <sheetViews>
    <sheetView workbookViewId="0">
      <selection activeCell="E6" sqref="E6"/>
    </sheetView>
  </sheetViews>
  <sheetFormatPr defaultRowHeight="15" x14ac:dyDescent="0.25"/>
  <cols>
    <col min="1" max="1" width="16" customWidth="1"/>
  </cols>
  <sheetData>
    <row r="3" spans="1:4" x14ac:dyDescent="0.25">
      <c r="A3" t="str">
        <f>ROUND('A1'!C32,3)&amp;" ("&amp;ROUND('A1'!D32,3)&amp;")"</f>
        <v>-0.015 (0.003)</v>
      </c>
      <c r="B3" t="str">
        <f>ROUND('A1'!E32,3)&amp;" ("&amp;ROUND('A1'!F32,3)&amp;")"</f>
        <v>-0.011 (0.003)</v>
      </c>
      <c r="C3" t="str">
        <f>ROUND('A1'!G32,3)&amp;" ("&amp;ROUND('A1'!H32,3)&amp;")"</f>
        <v>-0.011 (0.003)</v>
      </c>
      <c r="D3" t="str">
        <f>ROUND('A1'!I32,3)&amp;" ("&amp;ROUND('A1'!J32,3)&amp;")"</f>
        <v>0 (0)</v>
      </c>
    </row>
    <row r="4" spans="1:4" x14ac:dyDescent="0.25">
      <c r="A4" t="str">
        <f>ROUND('A1'!C31,3)&amp;" ("&amp;ROUND('A1'!D31,3)&amp;")"</f>
        <v>-0.378 (0.003)</v>
      </c>
      <c r="B4" t="str">
        <f>ROUND('A1'!E31,3)&amp;" ("&amp;ROUND('A1'!F31,3)&amp;")"</f>
        <v>-0.233 (0.002)</v>
      </c>
      <c r="C4" t="str">
        <f>ROUND('A1'!G31,3)&amp;" ("&amp;ROUND('A1'!H31,3)&amp;")"</f>
        <v>-0.236 (0.002)</v>
      </c>
      <c r="D4" t="str">
        <f>ROUND('A1'!I31,3)&amp;" ("&amp;ROUND('A1'!J31,3)&amp;")"</f>
        <v>-0.236 (0.002)</v>
      </c>
    </row>
    <row r="5" spans="1:4" x14ac:dyDescent="0.25">
      <c r="A5" t="str">
        <f>ROUND('A1'!C30,3)&amp;" ("&amp;ROUND('A1'!D30,3)&amp;")"</f>
        <v>-0.001 (0.002)</v>
      </c>
      <c r="B5" t="str">
        <f>ROUND('A1'!E30,3)&amp;" ("&amp;ROUND('A1'!F30,3)&amp;")"</f>
        <v>0.01 (0.002)</v>
      </c>
      <c r="C5" t="str">
        <f>ROUND('A1'!G30,3)&amp;" ("&amp;ROUND('A1'!H30,3)&amp;")"</f>
        <v>0.007 (0.002)</v>
      </c>
      <c r="D5" t="str">
        <f>ROUND('A1'!I30,3)&amp;" ("&amp;ROUND('A1'!J30,3)&amp;")"</f>
        <v>0.007 (0.002)</v>
      </c>
    </row>
    <row r="7" spans="1:4" x14ac:dyDescent="0.25">
      <c r="D7" t="str">
        <f>ROUND('A1'!I71,3)&amp;" ("&amp;ROUND('A1'!J71,3)&amp;")"</f>
        <v>0.024 (0.004)</v>
      </c>
    </row>
    <row r="8" spans="1:4" x14ac:dyDescent="0.25">
      <c r="D8" t="str">
        <f>ROUND('A1'!I73,3)&amp;" ("&amp;ROUND('A1'!J73,3)&amp;")"</f>
        <v>0.002 (0.004)</v>
      </c>
    </row>
    <row r="9" spans="1:4" x14ac:dyDescent="0.25">
      <c r="D9" t="str">
        <f>ROUND('A1'!I74,3)&amp;" ("&amp;ROUND('A1'!J74,3)&amp;")"</f>
        <v>-0.111 (0.014)</v>
      </c>
    </row>
    <row r="12" spans="1:4" x14ac:dyDescent="0.25">
      <c r="B12" t="s">
        <v>127</v>
      </c>
      <c r="C12" t="s">
        <v>128</v>
      </c>
    </row>
    <row r="13" spans="1:4" x14ac:dyDescent="0.25">
      <c r="A13" t="s">
        <v>129</v>
      </c>
      <c r="B13" s="31" t="e">
        <f>'A1'!$I$30+'A1'!$I$32+'A1'!#REF!+'A1'!I71</f>
        <v>#REF!</v>
      </c>
      <c r="C13" s="31">
        <f>'A1'!$I$32+'A1'!I71</f>
        <v>2.3651378622098092E-2</v>
      </c>
    </row>
    <row r="14" spans="1:4" x14ac:dyDescent="0.25">
      <c r="A14" t="s">
        <v>130</v>
      </c>
      <c r="B14" s="31" t="e">
        <f>'A1'!$I$30+'A1'!$I$32+'A1'!#REF!+'A1'!I72</f>
        <v>#REF!</v>
      </c>
      <c r="C14" s="31">
        <f>'A1'!$I$32+'A1'!I72</f>
        <v>-2.3910268696655305E-2</v>
      </c>
    </row>
    <row r="15" spans="1:4" x14ac:dyDescent="0.25">
      <c r="A15" t="s">
        <v>131</v>
      </c>
      <c r="B15" s="31" t="e">
        <f>'A1'!$I$30+'A1'!$I$32+'A1'!#REF!+'A1'!I73</f>
        <v>#REF!</v>
      </c>
      <c r="C15" s="31">
        <f>'A1'!$I$32+'A1'!I73</f>
        <v>2.0273987463279193E-3</v>
      </c>
    </row>
    <row r="16" spans="1:4" x14ac:dyDescent="0.25">
      <c r="A16" t="s">
        <v>132</v>
      </c>
      <c r="B16" s="31" t="e">
        <f>'A1'!$I$30+'A1'!$I$32+'A1'!#REF!+'A1'!I74</f>
        <v>#REF!</v>
      </c>
      <c r="C16" s="31">
        <f>'A1'!$I$32+'A1'!I74</f>
        <v>-0.11079100360519918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D9"/>
  <sheetViews>
    <sheetView workbookViewId="0">
      <selection activeCell="B7" sqref="B7:B9"/>
    </sheetView>
  </sheetViews>
  <sheetFormatPr defaultRowHeight="15" x14ac:dyDescent="0.25"/>
  <sheetData>
    <row r="3" spans="1:4" x14ac:dyDescent="0.25">
      <c r="A3" t="str">
        <f>ROUND('A2'!C32,3)&amp;" ("&amp;ROUND('A2'!D32,3)&amp;")"</f>
        <v>0.959 (0.006)</v>
      </c>
      <c r="B3" t="str">
        <f>ROUND('A2'!E32,3)&amp;" ("&amp;ROUND('A2'!F32,3)&amp;")"</f>
        <v>0.924 (0.007)</v>
      </c>
      <c r="C3" t="str">
        <f>ROUND('A2'!G32,3)&amp;" ("&amp;ROUND('A2'!H32,3)&amp;")"</f>
        <v>1.002 (0.009)</v>
      </c>
      <c r="D3" t="str">
        <f>ROUND('A2'!I32,3)&amp;" ("&amp;ROUND('A2'!J32,3)&amp;")"</f>
        <v>1.01 (0.013)</v>
      </c>
    </row>
    <row r="4" spans="1:4" x14ac:dyDescent="0.25">
      <c r="A4" t="str">
        <f>ROUND('A2'!C31,3)&amp;" ("&amp;ROUND('A2'!D31,3)&amp;")"</f>
        <v>0.404 (0.004)</v>
      </c>
      <c r="B4" t="str">
        <f>ROUND('A2'!E31,3)&amp;" ("&amp;ROUND('A2'!F31,3)&amp;")"</f>
        <v>0.497 (0.004)</v>
      </c>
      <c r="C4" t="str">
        <f>ROUND('A2'!G31,3)&amp;" ("&amp;ROUND('A2'!H31,3)&amp;")"</f>
        <v>0.382 (0.006)</v>
      </c>
      <c r="D4" t="str">
        <f>ROUND('A2'!I31,3)&amp;" ("&amp;ROUND('A2'!J31,3)&amp;")"</f>
        <v>0.536 (0.007)</v>
      </c>
    </row>
    <row r="5" spans="1:4" x14ac:dyDescent="0.25">
      <c r="A5" t="str">
        <f>ROUND('A2'!C30,3)&amp;" ("&amp;ROUND('A2'!D30,3)&amp;")"</f>
        <v>1.072 (0.006)</v>
      </c>
      <c r="B5" t="str">
        <f>ROUND('A2'!E30,3)&amp;" ("&amp;ROUND('A2'!F30,3)&amp;")"</f>
        <v>1.131 (0.008)</v>
      </c>
      <c r="C5" t="str">
        <f>ROUND('A2'!G30,3)&amp;" ("&amp;ROUND('A2'!H30,3)&amp;")"</f>
        <v>1.013 (0.006)</v>
      </c>
      <c r="D5" t="str">
        <f>ROUND('A2'!I30,3)&amp;" ("&amp;ROUND('A2'!J30,3)&amp;")"</f>
        <v>0.986 (0.008)</v>
      </c>
    </row>
    <row r="7" spans="1:4" x14ac:dyDescent="0.25">
      <c r="B7" t="str">
        <f>ROUND('A2'!E79,3)&amp;" ("&amp;ROUND('A2'!F79,3)&amp;")"</f>
        <v>1.018 (0.014)</v>
      </c>
      <c r="D7" t="str">
        <f>ROUND('A2'!I79,3)&amp;" ("&amp;ROUND('A2'!J79,3)&amp;")"</f>
        <v>1.005 (0.044)</v>
      </c>
    </row>
    <row r="8" spans="1:4" x14ac:dyDescent="0.25">
      <c r="B8" t="str">
        <f>ROUND('A2'!E81,3)&amp;" ("&amp;ROUND('A2'!F81,3)&amp;")"</f>
        <v>1.003 (0.017)</v>
      </c>
      <c r="D8" t="str">
        <f>ROUND('A2'!I81,3)&amp;" ("&amp;ROUND('A2'!J81,3)&amp;")"</f>
        <v>1.007 (0.016)</v>
      </c>
    </row>
    <row r="9" spans="1:4" x14ac:dyDescent="0.25">
      <c r="B9" t="str">
        <f>ROUND('A2'!E82,3)&amp;" ("&amp;ROUND('A2'!F82,3)&amp;")"</f>
        <v>1.145 (0.032)</v>
      </c>
      <c r="D9" t="str">
        <f>ROUND('A2'!I82,3)&amp;" ("&amp;ROUND('A2'!J82,3)&amp;")"</f>
        <v>1.036 (0.038)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9"/>
  <sheetViews>
    <sheetView zoomScale="98" zoomScaleNormal="98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D30" sqref="D30"/>
    </sheetView>
  </sheetViews>
  <sheetFormatPr defaultColWidth="9" defaultRowHeight="12.75" x14ac:dyDescent="0.2"/>
  <cols>
    <col min="1" max="1" width="46" style="4" customWidth="1"/>
    <col min="2" max="2" width="41.28515625" style="4" customWidth="1"/>
    <col min="3" max="16384" width="9" style="4"/>
  </cols>
  <sheetData>
    <row r="1" spans="1:10" s="3" customFormat="1" x14ac:dyDescent="0.2">
      <c r="A1" s="3" t="s">
        <v>124</v>
      </c>
      <c r="C1" s="33" t="s">
        <v>125</v>
      </c>
      <c r="D1" s="33"/>
      <c r="E1" s="33"/>
      <c r="F1" s="33"/>
      <c r="G1" s="33" t="s">
        <v>126</v>
      </c>
      <c r="H1" s="33"/>
      <c r="I1" s="33"/>
      <c r="J1" s="33"/>
    </row>
    <row r="2" spans="1:10" ht="25.5" customHeight="1" x14ac:dyDescent="0.2">
      <c r="C2" s="32" t="s">
        <v>0</v>
      </c>
      <c r="D2" s="32"/>
      <c r="E2" s="32" t="s">
        <v>137</v>
      </c>
      <c r="F2" s="32"/>
      <c r="G2" s="32" t="s">
        <v>0</v>
      </c>
      <c r="H2" s="32"/>
      <c r="I2" s="32" t="s">
        <v>137</v>
      </c>
      <c r="J2" s="32"/>
    </row>
    <row r="3" spans="1:10" ht="17.25" customHeight="1" x14ac:dyDescent="0.2">
      <c r="C3" s="5" t="s">
        <v>134</v>
      </c>
      <c r="D3" s="5" t="s">
        <v>1</v>
      </c>
      <c r="E3" s="5" t="s">
        <v>134</v>
      </c>
      <c r="F3" s="5" t="s">
        <v>1</v>
      </c>
      <c r="G3" s="5" t="s">
        <v>134</v>
      </c>
      <c r="H3" s="5" t="s">
        <v>1</v>
      </c>
      <c r="I3" s="5" t="s">
        <v>134</v>
      </c>
      <c r="J3" s="5" t="s">
        <v>1</v>
      </c>
    </row>
    <row r="4" spans="1:10" x14ac:dyDescent="0.2">
      <c r="C4" s="5" t="s">
        <v>135</v>
      </c>
      <c r="D4" s="5" t="s">
        <v>3</v>
      </c>
      <c r="E4" s="5" t="s">
        <v>135</v>
      </c>
      <c r="F4" s="5" t="s">
        <v>3</v>
      </c>
      <c r="G4" s="5" t="s">
        <v>135</v>
      </c>
      <c r="H4" s="5" t="s">
        <v>3</v>
      </c>
      <c r="I4" s="5" t="s">
        <v>135</v>
      </c>
      <c r="J4" s="5" t="s">
        <v>3</v>
      </c>
    </row>
    <row r="5" spans="1:10" x14ac:dyDescent="0.2">
      <c r="B5" s="6" t="s">
        <v>29</v>
      </c>
      <c r="C5" s="25">
        <v>3.0814159418513918</v>
      </c>
      <c r="D5" s="25">
        <v>3.4969556903982638E-2</v>
      </c>
      <c r="E5" s="26">
        <v>1.9556636127503855</v>
      </c>
      <c r="F5" s="26">
        <v>2.2856286537743131E-2</v>
      </c>
      <c r="G5" s="27">
        <v>0.30241887315952726</v>
      </c>
      <c r="H5" s="27">
        <v>4.6859933253278422E-3</v>
      </c>
      <c r="I5" s="25">
        <v>8.7194216565137331E-2</v>
      </c>
      <c r="J5" s="25">
        <v>1.4350415396566095E-3</v>
      </c>
    </row>
    <row r="6" spans="1:10" x14ac:dyDescent="0.2">
      <c r="A6" s="7" t="s">
        <v>4</v>
      </c>
      <c r="B6" s="7" t="s">
        <v>5</v>
      </c>
      <c r="C6" s="28">
        <v>0.57836910961937082</v>
      </c>
      <c r="D6" s="28">
        <v>1.0097553167382915E-2</v>
      </c>
      <c r="E6" s="25">
        <v>0.37804599709512904</v>
      </c>
      <c r="F6" s="25">
        <v>6.5839923678908041E-3</v>
      </c>
      <c r="G6" s="29">
        <v>0.95605875642033955</v>
      </c>
      <c r="H6" s="29">
        <v>1.7159753845848474E-2</v>
      </c>
      <c r="I6" s="28">
        <v>0.76903447212529086</v>
      </c>
      <c r="J6" s="28">
        <v>1.2947809002803708E-2</v>
      </c>
    </row>
    <row r="7" spans="1:10" x14ac:dyDescent="0.2">
      <c r="A7" s="9"/>
      <c r="B7" s="9" t="s">
        <v>6</v>
      </c>
      <c r="C7" s="30">
        <v>0.7034008285417509</v>
      </c>
      <c r="D7" s="30">
        <v>5.751755575274479E-3</v>
      </c>
      <c r="E7" s="25">
        <v>0.51873381691371268</v>
      </c>
      <c r="F7" s="25">
        <v>4.7776516494912403E-3</v>
      </c>
      <c r="G7" s="29">
        <v>1.2880496873213969</v>
      </c>
      <c r="H7" s="29">
        <v>1.1427269023232309E-2</v>
      </c>
      <c r="I7" s="30">
        <v>1.1753881046964387</v>
      </c>
      <c r="J7" s="30">
        <v>1.1790559281587374E-2</v>
      </c>
    </row>
    <row r="8" spans="1:10" x14ac:dyDescent="0.2">
      <c r="A8" s="9"/>
      <c r="B8" s="9" t="s">
        <v>7</v>
      </c>
      <c r="C8" s="30">
        <v>0.9753580823244864</v>
      </c>
      <c r="D8" s="30">
        <v>1.400923337422586E-2</v>
      </c>
      <c r="E8" s="25">
        <v>0.8004287170262161</v>
      </c>
      <c r="F8" s="25">
        <v>1.2484497688521261E-2</v>
      </c>
      <c r="G8" s="29">
        <v>1.5330913833004989</v>
      </c>
      <c r="H8" s="29">
        <v>2.3961997038524471E-2</v>
      </c>
      <c r="I8" s="30">
        <v>1.465209413775334</v>
      </c>
      <c r="J8" s="30">
        <v>2.4556561062125417E-2</v>
      </c>
    </row>
    <row r="9" spans="1:10" x14ac:dyDescent="0.2">
      <c r="A9" s="9"/>
      <c r="B9" s="9" t="s">
        <v>8</v>
      </c>
      <c r="C9" s="30">
        <v>0.79712421167860736</v>
      </c>
      <c r="D9" s="30">
        <v>3.7948977314885703E-2</v>
      </c>
      <c r="E9" s="25">
        <v>0.76214029341209344</v>
      </c>
      <c r="F9" s="25">
        <v>3.5846558743620346E-2</v>
      </c>
      <c r="G9" s="29">
        <v>0.75808600450258201</v>
      </c>
      <c r="H9" s="29">
        <v>4.1625787007745205E-2</v>
      </c>
      <c r="I9" s="30">
        <v>0.77079950910121575</v>
      </c>
      <c r="J9" s="30">
        <v>3.948240280630954E-2</v>
      </c>
    </row>
    <row r="10" spans="1:10" x14ac:dyDescent="0.2">
      <c r="A10" s="9"/>
      <c r="B10" s="9" t="s">
        <v>9</v>
      </c>
      <c r="C10" s="30">
        <v>3.4374230961633434</v>
      </c>
      <c r="D10" s="30">
        <v>1.2084808716711488</v>
      </c>
      <c r="E10" s="25">
        <v>0.92700492878208851</v>
      </c>
      <c r="F10" s="25">
        <v>0.41343421532050295</v>
      </c>
      <c r="G10" s="29">
        <v>11.105318133220077</v>
      </c>
      <c r="H10" s="29">
        <v>2.7667022009590112</v>
      </c>
      <c r="I10" s="30">
        <v>4.7113974966968151</v>
      </c>
      <c r="J10" s="30">
        <v>1.4772489500920389</v>
      </c>
    </row>
    <row r="11" spans="1:10" x14ac:dyDescent="0.2">
      <c r="A11" s="9"/>
      <c r="B11" s="9" t="s">
        <v>10</v>
      </c>
      <c r="C11" s="30">
        <v>3.7964521379804772</v>
      </c>
      <c r="D11" s="30">
        <v>0.34650995511666266</v>
      </c>
      <c r="E11" s="25">
        <v>1.1874975218569226</v>
      </c>
      <c r="F11" s="25">
        <v>0.1183931083751279</v>
      </c>
      <c r="G11" s="29">
        <v>7.2025219694933114</v>
      </c>
      <c r="H11" s="29">
        <v>0.48028872236010789</v>
      </c>
      <c r="I11" s="30">
        <v>3.1677021187867371</v>
      </c>
      <c r="J11" s="30">
        <v>0.21175174578466008</v>
      </c>
    </row>
    <row r="12" spans="1:10" x14ac:dyDescent="0.2">
      <c r="A12" s="9"/>
      <c r="B12" s="9" t="s">
        <v>11</v>
      </c>
      <c r="C12" s="30">
        <v>1.0387614871962212</v>
      </c>
      <c r="D12" s="30">
        <v>6.8582959441169889E-3</v>
      </c>
      <c r="E12" s="25">
        <v>1.0172025542305783</v>
      </c>
      <c r="F12" s="25">
        <v>8.3799331590943792E-3</v>
      </c>
      <c r="G12" s="29">
        <v>0.92809646600627416</v>
      </c>
      <c r="H12" s="29">
        <v>7.1164179885955317E-3</v>
      </c>
      <c r="I12" s="30">
        <v>0.89382190049933929</v>
      </c>
      <c r="J12" s="30">
        <v>8.3078803511305362E-3</v>
      </c>
    </row>
    <row r="13" spans="1:10" x14ac:dyDescent="0.2">
      <c r="A13" s="9"/>
      <c r="B13" s="9" t="s">
        <v>12</v>
      </c>
      <c r="C13" s="30">
        <v>0.99308687750818203</v>
      </c>
      <c r="D13" s="30">
        <v>5.0099376175688727E-3</v>
      </c>
      <c r="E13" s="25">
        <v>0.98724866079193241</v>
      </c>
      <c r="F13" s="25">
        <v>6.3967662649627123E-3</v>
      </c>
      <c r="G13" s="29">
        <v>0.80006165758468695</v>
      </c>
      <c r="H13" s="29">
        <v>5.4803542583881024E-3</v>
      </c>
      <c r="I13" s="30">
        <v>0.75893623439144364</v>
      </c>
      <c r="J13" s="30">
        <v>6.3317467172550367E-3</v>
      </c>
    </row>
    <row r="14" spans="1:10" x14ac:dyDescent="0.2">
      <c r="A14" s="9"/>
      <c r="B14" s="9" t="s">
        <v>13</v>
      </c>
      <c r="C14" s="30">
        <v>0.83162248262667515</v>
      </c>
      <c r="D14" s="30">
        <v>1.2676467299537199E-2</v>
      </c>
      <c r="E14" s="25">
        <v>0.44948975774554484</v>
      </c>
      <c r="F14" s="25">
        <v>7.3143765494981762E-3</v>
      </c>
      <c r="G14" s="29">
        <v>1.0476596742531885</v>
      </c>
      <c r="H14" s="29">
        <v>1.5223720642219619E-2</v>
      </c>
      <c r="I14" s="30">
        <v>0.68590918668478762</v>
      </c>
      <c r="J14" s="30">
        <v>9.9849714711216595E-3</v>
      </c>
    </row>
    <row r="15" spans="1:10" x14ac:dyDescent="0.2">
      <c r="A15" s="9"/>
      <c r="B15" s="9" t="s">
        <v>14</v>
      </c>
      <c r="C15" s="30">
        <v>1.0339470523380727</v>
      </c>
      <c r="D15" s="30">
        <v>2.6779191803258769E-2</v>
      </c>
      <c r="E15" s="25">
        <v>0.52055971264662959</v>
      </c>
      <c r="F15" s="25">
        <v>1.2970484588823024E-2</v>
      </c>
      <c r="G15" s="29">
        <v>1.0296975639069954</v>
      </c>
      <c r="H15" s="29">
        <v>2.8107849375178216E-2</v>
      </c>
      <c r="I15" s="30">
        <v>0.61496955081297366</v>
      </c>
      <c r="J15" s="30">
        <v>1.4957888237076177E-2</v>
      </c>
    </row>
    <row r="16" spans="1:10" x14ac:dyDescent="0.2">
      <c r="A16" s="9"/>
      <c r="B16" s="9" t="s">
        <v>15</v>
      </c>
      <c r="C16" s="30">
        <v>0.86610005835477255</v>
      </c>
      <c r="D16" s="30">
        <v>1.5545739001016709E-2</v>
      </c>
      <c r="E16" s="25">
        <v>0.48859373663797756</v>
      </c>
      <c r="F16" s="25">
        <v>9.7167957561253362E-3</v>
      </c>
      <c r="G16" s="29">
        <v>1.310584003031092</v>
      </c>
      <c r="H16" s="29">
        <v>2.2986530696591706E-2</v>
      </c>
      <c r="I16" s="30">
        <v>0.90965250650876361</v>
      </c>
      <c r="J16" s="30">
        <v>1.6127682739998917E-2</v>
      </c>
    </row>
    <row r="17" spans="1:10" x14ac:dyDescent="0.2">
      <c r="A17" s="9"/>
      <c r="B17" s="9" t="s">
        <v>16</v>
      </c>
      <c r="C17" s="30">
        <v>1.2292172644846495</v>
      </c>
      <c r="D17" s="30">
        <v>1.8384452797482215E-2</v>
      </c>
      <c r="E17" s="25">
        <v>1.3607726198785945</v>
      </c>
      <c r="F17" s="25">
        <v>2.5531160153865987E-2</v>
      </c>
      <c r="G17" s="29">
        <v>1.0641526062427438</v>
      </c>
      <c r="H17" s="29">
        <v>1.5758773265568397E-2</v>
      </c>
      <c r="I17" s="30">
        <v>1.0811583874477237</v>
      </c>
      <c r="J17" s="30">
        <v>1.8552841127840596E-2</v>
      </c>
    </row>
    <row r="18" spans="1:10" x14ac:dyDescent="0.2">
      <c r="A18" s="9"/>
      <c r="B18" s="9" t="s">
        <v>17</v>
      </c>
      <c r="C18" s="30">
        <v>1.422106985913302</v>
      </c>
      <c r="D18" s="30">
        <v>4.7373635922385769E-2</v>
      </c>
      <c r="E18" s="25">
        <v>2.0291418279211211</v>
      </c>
      <c r="F18" s="25">
        <v>8.1684380308101656E-2</v>
      </c>
      <c r="G18" s="29">
        <v>1.0160865254368634</v>
      </c>
      <c r="H18" s="29">
        <v>3.2965370041826397E-2</v>
      </c>
      <c r="I18" s="30">
        <v>1.4208243558527052</v>
      </c>
      <c r="J18" s="30">
        <v>5.3315167691947704E-2</v>
      </c>
    </row>
    <row r="19" spans="1:10" x14ac:dyDescent="0.2">
      <c r="A19" s="9"/>
      <c r="B19" s="9" t="s">
        <v>18</v>
      </c>
      <c r="C19" s="30">
        <v>0.90853577339121827</v>
      </c>
      <c r="D19" s="30">
        <v>2.9506180687153234E-2</v>
      </c>
      <c r="E19" s="25">
        <v>0.74322198643590731</v>
      </c>
      <c r="F19" s="25">
        <v>2.7614894943415652E-2</v>
      </c>
      <c r="G19" s="29">
        <v>1.0927529601478745</v>
      </c>
      <c r="H19" s="29">
        <v>3.7969472738722372E-2</v>
      </c>
      <c r="I19" s="30">
        <v>1.0204641358524145</v>
      </c>
      <c r="J19" s="30">
        <v>3.9954784905260499E-2</v>
      </c>
    </row>
    <row r="20" spans="1:10" x14ac:dyDescent="0.2">
      <c r="A20" s="9"/>
      <c r="B20" s="9" t="s">
        <v>19</v>
      </c>
      <c r="C20" s="30">
        <v>1.007719546815258</v>
      </c>
      <c r="D20" s="30">
        <v>1.6074373999106314E-2</v>
      </c>
      <c r="E20" s="25">
        <v>0.93418047494028955</v>
      </c>
      <c r="F20" s="25">
        <v>1.6988726779900591E-2</v>
      </c>
      <c r="G20" s="29">
        <v>0.99192792288457809</v>
      </c>
      <c r="H20" s="29">
        <v>1.8860720461371328E-2</v>
      </c>
      <c r="I20" s="30">
        <v>0.94128398882350972</v>
      </c>
      <c r="J20" s="30">
        <v>1.9660395067754289E-2</v>
      </c>
    </row>
    <row r="21" spans="1:10" x14ac:dyDescent="0.2">
      <c r="A21" s="9"/>
      <c r="B21" s="9" t="s">
        <v>20</v>
      </c>
      <c r="C21" s="30">
        <v>1.0076596732723728</v>
      </c>
      <c r="D21" s="30">
        <v>1.8796942536364297E-2</v>
      </c>
      <c r="E21" s="25">
        <v>0.69225521672646773</v>
      </c>
      <c r="F21" s="25">
        <v>1.4743294541474349E-2</v>
      </c>
      <c r="G21" s="29">
        <v>1.4022095701555723</v>
      </c>
      <c r="H21" s="29">
        <v>2.4954798864034365E-2</v>
      </c>
      <c r="I21" s="30">
        <v>1.0513069079144384</v>
      </c>
      <c r="J21" s="30">
        <v>1.9966025888961229E-2</v>
      </c>
    </row>
    <row r="22" spans="1:10" x14ac:dyDescent="0.2">
      <c r="A22" s="9"/>
      <c r="B22" s="9" t="s">
        <v>21</v>
      </c>
      <c r="C22" s="30">
        <v>0.82662317858161005</v>
      </c>
      <c r="D22" s="30">
        <v>1.1471070052686978E-2</v>
      </c>
      <c r="E22" s="25">
        <v>0.7810124341420841</v>
      </c>
      <c r="F22" s="25">
        <v>1.2532524585799941E-2</v>
      </c>
      <c r="G22" s="29">
        <v>0.81930643457788943</v>
      </c>
      <c r="H22" s="29">
        <v>1.1682095557909347E-2</v>
      </c>
      <c r="I22" s="30">
        <v>0.83541507461417552</v>
      </c>
      <c r="J22" s="30">
        <v>1.3476559995704735E-2</v>
      </c>
    </row>
    <row r="23" spans="1:10" x14ac:dyDescent="0.2">
      <c r="A23" s="9"/>
      <c r="B23" s="9" t="s">
        <v>22</v>
      </c>
      <c r="C23" s="30">
        <v>0.62117775731872638</v>
      </c>
      <c r="D23" s="30">
        <v>1.1131349311736795E-2</v>
      </c>
      <c r="E23" s="25">
        <v>0.70435435207224795</v>
      </c>
      <c r="F23" s="25">
        <v>1.3739311546935347E-2</v>
      </c>
      <c r="G23" s="29">
        <v>0.74722246185084273</v>
      </c>
      <c r="H23" s="29">
        <v>1.8445296365549112E-2</v>
      </c>
      <c r="I23" s="30">
        <v>0.91697426372021884</v>
      </c>
      <c r="J23" s="30">
        <v>2.1455300922267929E-2</v>
      </c>
    </row>
    <row r="24" spans="1:10" x14ac:dyDescent="0.2">
      <c r="A24" s="9"/>
      <c r="B24" s="9" t="s">
        <v>23</v>
      </c>
      <c r="C24" s="30">
        <v>0.57225950956820104</v>
      </c>
      <c r="D24" s="30">
        <v>4.8002394690440714E-3</v>
      </c>
      <c r="E24" s="25">
        <v>0.62275120684761631</v>
      </c>
      <c r="F24" s="25">
        <v>5.1183159596193892E-3</v>
      </c>
      <c r="G24" s="29">
        <v>0.35897828958184175</v>
      </c>
      <c r="H24" s="29">
        <v>6.4987006292378177E-3</v>
      </c>
      <c r="I24" s="30">
        <v>0.41940469740461817</v>
      </c>
      <c r="J24" s="30">
        <v>6.716147353612277E-3</v>
      </c>
    </row>
    <row r="25" spans="1:10" x14ac:dyDescent="0.2">
      <c r="A25" s="9"/>
      <c r="B25" s="9" t="s">
        <v>30</v>
      </c>
      <c r="C25" s="30">
        <v>1</v>
      </c>
      <c r="D25" s="30">
        <v>0</v>
      </c>
      <c r="E25" s="25">
        <v>1</v>
      </c>
      <c r="F25" s="25">
        <v>0</v>
      </c>
      <c r="G25" s="29">
        <v>1</v>
      </c>
      <c r="H25" s="29">
        <v>0</v>
      </c>
      <c r="I25" s="30">
        <v>1</v>
      </c>
      <c r="J25" s="30">
        <v>0</v>
      </c>
    </row>
    <row r="26" spans="1:10" x14ac:dyDescent="0.2">
      <c r="A26" s="9"/>
      <c r="B26" s="9" t="s">
        <v>25</v>
      </c>
      <c r="C26" s="30">
        <v>3.7552983324363982</v>
      </c>
      <c r="D26" s="30">
        <v>9.5777933697775652E-2</v>
      </c>
      <c r="E26" s="25">
        <v>1.851000053610466</v>
      </c>
      <c r="F26" s="25">
        <v>4.1217628130020625E-2</v>
      </c>
      <c r="G26" s="29">
        <v>2.7262896156960537</v>
      </c>
      <c r="H26" s="29">
        <v>3.3942973677392907E-2</v>
      </c>
      <c r="I26" s="30">
        <v>1.5799730563781218</v>
      </c>
      <c r="J26" s="30">
        <v>1.8334739865865913E-2</v>
      </c>
    </row>
    <row r="27" spans="1:10" x14ac:dyDescent="0.2">
      <c r="A27" s="9"/>
      <c r="B27" s="9" t="s">
        <v>26</v>
      </c>
      <c r="C27" s="30">
        <v>3.4108912354638874</v>
      </c>
      <c r="D27" s="30">
        <v>8.656288126373668E-2</v>
      </c>
      <c r="E27" s="25">
        <v>1.6707006306147008</v>
      </c>
      <c r="F27" s="25">
        <v>3.7742369640156676E-2</v>
      </c>
      <c r="G27" s="29">
        <v>2.7575526276619211</v>
      </c>
      <c r="H27" s="29">
        <v>3.4966450343886783E-2</v>
      </c>
      <c r="I27" s="30">
        <v>1.6060236371771643</v>
      </c>
      <c r="J27" s="30">
        <v>1.9041664985360127E-2</v>
      </c>
    </row>
    <row r="28" spans="1:10" x14ac:dyDescent="0.2">
      <c r="A28" s="9"/>
      <c r="B28" s="9" t="s">
        <v>27</v>
      </c>
      <c r="C28" s="30">
        <v>0.67980821093788635</v>
      </c>
      <c r="D28" s="30">
        <v>5.9003233515329961E-3</v>
      </c>
      <c r="E28" s="25">
        <v>0.55548703390566723</v>
      </c>
      <c r="F28" s="25">
        <v>5.2746376685135583E-3</v>
      </c>
      <c r="G28" s="29">
        <v>1.1014047453641851</v>
      </c>
      <c r="H28" s="29">
        <v>9.7981300710593446E-3</v>
      </c>
      <c r="I28" s="30">
        <v>1.053899059040263</v>
      </c>
      <c r="J28" s="30">
        <v>1.0321666018863295E-2</v>
      </c>
    </row>
    <row r="29" spans="1:10" x14ac:dyDescent="0.2">
      <c r="A29" s="11"/>
      <c r="B29" s="11" t="s">
        <v>28</v>
      </c>
      <c r="C29" s="26">
        <v>3.9484310501830633</v>
      </c>
      <c r="D29" s="26">
        <v>0.1039202935542549</v>
      </c>
      <c r="E29" s="26">
        <v>2.0052705688297268</v>
      </c>
      <c r="F29" s="26">
        <v>4.5722397921143278E-2</v>
      </c>
      <c r="G29" s="27">
        <v>2.779958701016914</v>
      </c>
      <c r="H29" s="27">
        <v>3.4139263442107236E-2</v>
      </c>
      <c r="I29" s="26">
        <v>1.6296171221434754</v>
      </c>
      <c r="J29" s="26">
        <v>1.8556475184550409E-2</v>
      </c>
    </row>
    <row r="30" spans="1:10" x14ac:dyDescent="0.2">
      <c r="A30" s="7" t="s">
        <v>120</v>
      </c>
      <c r="B30" s="8" t="s">
        <v>118</v>
      </c>
      <c r="C30" s="28">
        <v>1.0716575613252273</v>
      </c>
      <c r="D30" s="28">
        <v>5.956567304762227E-3</v>
      </c>
      <c r="E30" s="25">
        <v>1.1314762725958669</v>
      </c>
      <c r="F30" s="25">
        <v>7.7184323699406353E-3</v>
      </c>
      <c r="G30" s="29">
        <v>1.0132608804788423</v>
      </c>
      <c r="H30" s="29">
        <v>5.6584170862165935E-3</v>
      </c>
      <c r="I30" s="28">
        <v>0.98640316236661207</v>
      </c>
      <c r="J30" s="28">
        <v>7.5719427303489921E-3</v>
      </c>
    </row>
    <row r="31" spans="1:10" x14ac:dyDescent="0.2">
      <c r="A31" s="9"/>
      <c r="B31" s="10" t="s">
        <v>117</v>
      </c>
      <c r="C31" s="30">
        <v>0.40413698191555758</v>
      </c>
      <c r="D31" s="30">
        <v>4.1957301374844786E-3</v>
      </c>
      <c r="E31" s="25">
        <v>0.49712934606058473</v>
      </c>
      <c r="F31" s="25">
        <v>4.0224185714533012E-3</v>
      </c>
      <c r="G31" s="29">
        <v>0.38220448240004146</v>
      </c>
      <c r="H31" s="29">
        <v>5.5645337292200463E-3</v>
      </c>
      <c r="I31" s="30">
        <v>0.53577896585696905</v>
      </c>
      <c r="J31" s="30">
        <v>7.1767692357222199E-3</v>
      </c>
    </row>
    <row r="32" spans="1:10" x14ac:dyDescent="0.2">
      <c r="A32" s="11"/>
      <c r="B32" s="12" t="s">
        <v>119</v>
      </c>
      <c r="C32" s="26">
        <v>0.95855990558722581</v>
      </c>
      <c r="D32" s="26">
        <v>5.9873467570921209E-3</v>
      </c>
      <c r="E32" s="26">
        <v>0.92448431308354018</v>
      </c>
      <c r="F32" s="26">
        <v>7.221047862871771E-3</v>
      </c>
      <c r="G32" s="27">
        <v>1.0017898787584811</v>
      </c>
      <c r="H32" s="27">
        <v>8.8644471942167964E-3</v>
      </c>
      <c r="I32" s="26">
        <v>1.0095672875411277</v>
      </c>
      <c r="J32" s="26">
        <v>1.2961795337052105E-2</v>
      </c>
    </row>
    <row r="33" spans="1:10" x14ac:dyDescent="0.2">
      <c r="A33" s="7" t="s">
        <v>73</v>
      </c>
      <c r="B33" s="8" t="s">
        <v>31</v>
      </c>
      <c r="C33" s="28"/>
      <c r="D33" s="28"/>
      <c r="E33" s="25">
        <v>0.15687156412223369</v>
      </c>
      <c r="F33" s="25">
        <v>1.2030891180246494E-3</v>
      </c>
      <c r="G33" s="29"/>
      <c r="H33" s="29"/>
      <c r="I33" s="28">
        <v>0.1238085104901106</v>
      </c>
      <c r="J33" s="28">
        <v>2.4469558535963666E-3</v>
      </c>
    </row>
    <row r="34" spans="1:10" x14ac:dyDescent="0.2">
      <c r="A34" s="9"/>
      <c r="B34" s="10" t="s">
        <v>34</v>
      </c>
      <c r="C34" s="30"/>
      <c r="D34" s="30"/>
      <c r="E34" s="25">
        <v>1</v>
      </c>
      <c r="F34" s="25">
        <v>0</v>
      </c>
      <c r="G34" s="29"/>
      <c r="H34" s="29"/>
      <c r="I34" s="30">
        <v>1</v>
      </c>
      <c r="J34" s="30">
        <v>0</v>
      </c>
    </row>
    <row r="35" spans="1:10" x14ac:dyDescent="0.2">
      <c r="A35" s="9"/>
      <c r="B35" s="10" t="s">
        <v>32</v>
      </c>
      <c r="C35" s="30"/>
      <c r="D35" s="30"/>
      <c r="E35" s="25">
        <v>6.7702493766714573</v>
      </c>
      <c r="F35" s="25">
        <v>6.5141383739819314E-2</v>
      </c>
      <c r="G35" s="29"/>
      <c r="H35" s="29"/>
      <c r="I35" s="30">
        <v>6.9911988977964619</v>
      </c>
      <c r="J35" s="30">
        <v>6.6557145335123441E-2</v>
      </c>
    </row>
    <row r="36" spans="1:10" x14ac:dyDescent="0.2">
      <c r="A36" s="11"/>
      <c r="B36" s="12" t="s">
        <v>33</v>
      </c>
      <c r="C36" s="26"/>
      <c r="D36" s="26"/>
      <c r="E36" s="25">
        <v>0.79945809325275963</v>
      </c>
      <c r="F36" s="25">
        <v>2.5209107845464426E-2</v>
      </c>
      <c r="G36" s="27"/>
      <c r="H36" s="27"/>
      <c r="I36" s="26">
        <v>2.4868607489669943</v>
      </c>
      <c r="J36" s="26">
        <v>9.6972448834733785E-2</v>
      </c>
    </row>
    <row r="37" spans="1:10" x14ac:dyDescent="0.2">
      <c r="A37" s="7" t="s">
        <v>36</v>
      </c>
      <c r="B37" s="8" t="s">
        <v>37</v>
      </c>
      <c r="C37" s="28"/>
      <c r="D37" s="28"/>
      <c r="E37" s="28">
        <v>1.676372424061463</v>
      </c>
      <c r="F37" s="28">
        <v>1.1085330616815029E-2</v>
      </c>
      <c r="G37" s="29"/>
      <c r="H37" s="29"/>
      <c r="I37" s="28">
        <v>1.6387010753784736</v>
      </c>
      <c r="J37" s="28">
        <v>2.3120873317573509E-2</v>
      </c>
    </row>
    <row r="38" spans="1:10" x14ac:dyDescent="0.2">
      <c r="A38" s="11"/>
      <c r="B38" s="12" t="s">
        <v>38</v>
      </c>
      <c r="C38" s="26"/>
      <c r="D38" s="26"/>
      <c r="E38" s="26">
        <v>0.96533890778422438</v>
      </c>
      <c r="F38" s="26">
        <v>1.2597630124356511E-2</v>
      </c>
      <c r="G38" s="27"/>
      <c r="H38" s="27"/>
      <c r="I38" s="26">
        <v>0.96209227123577801</v>
      </c>
      <c r="J38" s="26">
        <v>1.6819186423303566E-2</v>
      </c>
    </row>
    <row r="39" spans="1:10" x14ac:dyDescent="0.2">
      <c r="A39" s="7" t="s">
        <v>39</v>
      </c>
      <c r="B39" s="8" t="s">
        <v>60</v>
      </c>
      <c r="C39" s="28"/>
      <c r="D39" s="28"/>
      <c r="E39" s="28">
        <v>1</v>
      </c>
      <c r="F39" s="28">
        <v>0</v>
      </c>
      <c r="G39" s="29"/>
      <c r="H39" s="29"/>
      <c r="I39" s="28">
        <v>1</v>
      </c>
      <c r="J39" s="28">
        <v>0</v>
      </c>
    </row>
    <row r="40" spans="1:10" x14ac:dyDescent="0.2">
      <c r="A40" s="9"/>
      <c r="B40" s="10" t="s">
        <v>40</v>
      </c>
      <c r="C40" s="30"/>
      <c r="D40" s="30"/>
      <c r="E40" s="30">
        <v>1.4660016499555744</v>
      </c>
      <c r="F40" s="30">
        <v>4.4221416973107879E-2</v>
      </c>
      <c r="G40" s="29"/>
      <c r="H40" s="29"/>
      <c r="I40" s="30">
        <v>1.4830494209732201</v>
      </c>
      <c r="J40" s="30">
        <v>5.0762309030104182E-2</v>
      </c>
    </row>
    <row r="41" spans="1:10" x14ac:dyDescent="0.2">
      <c r="A41" s="9"/>
      <c r="B41" s="10" t="s">
        <v>41</v>
      </c>
      <c r="C41" s="30"/>
      <c r="D41" s="30"/>
      <c r="E41" s="30">
        <v>0.49925998391275228</v>
      </c>
      <c r="F41" s="30">
        <v>5.3296678899313422E-2</v>
      </c>
      <c r="G41" s="29"/>
      <c r="H41" s="29"/>
      <c r="I41" s="30">
        <v>0.50169153310575298</v>
      </c>
      <c r="J41" s="30">
        <v>9.2673917384098886E-2</v>
      </c>
    </row>
    <row r="42" spans="1:10" x14ac:dyDescent="0.2">
      <c r="A42" s="9"/>
      <c r="B42" s="10" t="s">
        <v>42</v>
      </c>
      <c r="C42" s="30"/>
      <c r="D42" s="30"/>
      <c r="E42" s="30">
        <v>0.29067854258951925</v>
      </c>
      <c r="F42" s="30">
        <v>1.9005686976851708E-2</v>
      </c>
      <c r="G42" s="29"/>
      <c r="H42" s="29"/>
      <c r="I42" s="30">
        <v>0.23524435871658303</v>
      </c>
      <c r="J42" s="30">
        <v>2.8217995091702443E-2</v>
      </c>
    </row>
    <row r="43" spans="1:10" x14ac:dyDescent="0.2">
      <c r="A43" s="9"/>
      <c r="B43" s="10" t="s">
        <v>43</v>
      </c>
      <c r="C43" s="30"/>
      <c r="D43" s="30"/>
      <c r="E43" s="30">
        <v>1.3594313605142445</v>
      </c>
      <c r="F43" s="30">
        <v>2.2361258745622472E-2</v>
      </c>
      <c r="G43" s="29"/>
      <c r="H43" s="29"/>
      <c r="I43" s="30">
        <v>1.4428524842157873</v>
      </c>
      <c r="J43" s="30">
        <v>2.5567187116721266E-2</v>
      </c>
    </row>
    <row r="44" spans="1:10" x14ac:dyDescent="0.2">
      <c r="A44" s="9"/>
      <c r="B44" s="10" t="s">
        <v>44</v>
      </c>
      <c r="C44" s="30"/>
      <c r="D44" s="30"/>
      <c r="E44" s="30">
        <v>0.92925097691238445</v>
      </c>
      <c r="F44" s="30">
        <v>1.4353226355818422E-2</v>
      </c>
      <c r="G44" s="29"/>
      <c r="H44" s="29"/>
      <c r="I44" s="30">
        <v>0.87088258550539244</v>
      </c>
      <c r="J44" s="30">
        <v>1.736250626039558E-2</v>
      </c>
    </row>
    <row r="45" spans="1:10" x14ac:dyDescent="0.2">
      <c r="A45" s="9"/>
      <c r="B45" s="10" t="s">
        <v>45</v>
      </c>
      <c r="C45" s="30"/>
      <c r="D45" s="30"/>
      <c r="E45" s="30">
        <v>1.4179662508475863</v>
      </c>
      <c r="F45" s="30">
        <v>3.2276134265213613E-2</v>
      </c>
      <c r="G45" s="29"/>
      <c r="H45" s="29"/>
      <c r="I45" s="30">
        <v>1.3710678670842904</v>
      </c>
      <c r="J45" s="30">
        <v>3.3578620982225436E-2</v>
      </c>
    </row>
    <row r="46" spans="1:10" x14ac:dyDescent="0.2">
      <c r="A46" s="9"/>
      <c r="B46" s="10" t="s">
        <v>46</v>
      </c>
      <c r="C46" s="30"/>
      <c r="D46" s="30"/>
      <c r="E46" s="30">
        <v>1.5240068703791558</v>
      </c>
      <c r="F46" s="30">
        <v>2.6946333488834094E-2</v>
      </c>
      <c r="G46" s="29"/>
      <c r="H46" s="29"/>
      <c r="I46" s="30">
        <v>1.6912410041182278</v>
      </c>
      <c r="J46" s="30">
        <v>3.2491423755995466E-2</v>
      </c>
    </row>
    <row r="47" spans="1:10" x14ac:dyDescent="0.2">
      <c r="A47" s="9"/>
      <c r="B47" s="10" t="s">
        <v>47</v>
      </c>
      <c r="C47" s="30"/>
      <c r="D47" s="30"/>
      <c r="E47" s="30">
        <v>1.4585641266245113</v>
      </c>
      <c r="F47" s="30">
        <v>2.305339848989605E-2</v>
      </c>
      <c r="G47" s="29"/>
      <c r="H47" s="29"/>
      <c r="I47" s="30">
        <v>1.5344608598199754</v>
      </c>
      <c r="J47" s="30">
        <v>2.9823938684977146E-2</v>
      </c>
    </row>
    <row r="48" spans="1:10" x14ac:dyDescent="0.2">
      <c r="A48" s="9"/>
      <c r="B48" s="10" t="s">
        <v>48</v>
      </c>
      <c r="C48" s="30"/>
      <c r="D48" s="30"/>
      <c r="E48" s="30">
        <v>2.1766801118347407</v>
      </c>
      <c r="F48" s="30">
        <v>7.49101741414855E-2</v>
      </c>
      <c r="G48" s="29"/>
      <c r="H48" s="29"/>
      <c r="I48" s="30">
        <v>2.2713810212236267</v>
      </c>
      <c r="J48" s="30">
        <v>7.6967818523260595E-2</v>
      </c>
    </row>
    <row r="49" spans="1:10" x14ac:dyDescent="0.2">
      <c r="A49" s="9"/>
      <c r="B49" s="10" t="s">
        <v>49</v>
      </c>
      <c r="C49" s="30"/>
      <c r="D49" s="30"/>
      <c r="E49" s="30">
        <v>1.422655841806564</v>
      </c>
      <c r="F49" s="30">
        <v>3.3998659014631463E-2</v>
      </c>
      <c r="G49" s="29"/>
      <c r="H49" s="29"/>
      <c r="I49" s="30">
        <v>1.4510582852578242</v>
      </c>
      <c r="J49" s="30">
        <v>3.7479219254613103E-2</v>
      </c>
    </row>
    <row r="50" spans="1:10" x14ac:dyDescent="0.2">
      <c r="A50" s="9"/>
      <c r="B50" s="10" t="s">
        <v>50</v>
      </c>
      <c r="C50" s="30"/>
      <c r="D50" s="30"/>
      <c r="E50" s="30">
        <v>2.1600896644738139</v>
      </c>
      <c r="F50" s="30">
        <v>5.6446333016619228E-2</v>
      </c>
      <c r="G50" s="29"/>
      <c r="H50" s="29"/>
      <c r="I50" s="30">
        <v>2.0379907560498167</v>
      </c>
      <c r="J50" s="30">
        <v>5.4538392775296478E-2</v>
      </c>
    </row>
    <row r="51" spans="1:10" x14ac:dyDescent="0.2">
      <c r="A51" s="9"/>
      <c r="B51" s="10" t="s">
        <v>51</v>
      </c>
      <c r="C51" s="30"/>
      <c r="D51" s="30"/>
      <c r="E51" s="30">
        <v>2.0688236742397383</v>
      </c>
      <c r="F51" s="30">
        <v>4.4678489958029248E-2</v>
      </c>
      <c r="G51" s="29"/>
      <c r="H51" s="29"/>
      <c r="I51" s="30">
        <v>2.1406847602470123</v>
      </c>
      <c r="J51" s="30">
        <v>6.7034744792786594E-2</v>
      </c>
    </row>
    <row r="52" spans="1:10" x14ac:dyDescent="0.2">
      <c r="A52" s="9"/>
      <c r="B52" s="10" t="s">
        <v>52</v>
      </c>
      <c r="C52" s="30"/>
      <c r="D52" s="30"/>
      <c r="E52" s="30">
        <v>0.98744892788966798</v>
      </c>
      <c r="F52" s="30">
        <v>2.2133742804847169E-2</v>
      </c>
      <c r="G52" s="29"/>
      <c r="H52" s="29"/>
      <c r="I52" s="30">
        <v>0.80806780677436563</v>
      </c>
      <c r="J52" s="30">
        <v>2.0856033297249759E-2</v>
      </c>
    </row>
    <row r="53" spans="1:10" x14ac:dyDescent="0.2">
      <c r="A53" s="9"/>
      <c r="B53" s="10" t="s">
        <v>53</v>
      </c>
      <c r="C53" s="30"/>
      <c r="D53" s="30"/>
      <c r="E53" s="30">
        <v>1.886460576306104</v>
      </c>
      <c r="F53" s="30">
        <v>3.4467347002155806E-2</v>
      </c>
      <c r="G53" s="29"/>
      <c r="H53" s="29"/>
      <c r="I53" s="30">
        <v>1.5870711511684066</v>
      </c>
      <c r="J53" s="30">
        <v>3.1650995403539876E-2</v>
      </c>
    </row>
    <row r="54" spans="1:10" x14ac:dyDescent="0.2">
      <c r="A54" s="9"/>
      <c r="B54" s="10" t="s">
        <v>54</v>
      </c>
      <c r="C54" s="30"/>
      <c r="D54" s="30"/>
      <c r="E54" s="30">
        <v>1.3820330249231803</v>
      </c>
      <c r="F54" s="30">
        <v>3.2968333127767438E-2</v>
      </c>
      <c r="G54" s="29"/>
      <c r="H54" s="29"/>
      <c r="I54" s="30">
        <v>1.2041848005949209</v>
      </c>
      <c r="J54" s="30">
        <v>3.4673264985295153E-2</v>
      </c>
    </row>
    <row r="55" spans="1:10" x14ac:dyDescent="0.2">
      <c r="A55" s="9"/>
      <c r="B55" s="10" t="s">
        <v>55</v>
      </c>
      <c r="C55" s="30"/>
      <c r="D55" s="30"/>
      <c r="E55" s="30">
        <v>3.1631341563655968</v>
      </c>
      <c r="F55" s="30">
        <v>0.10734515576582609</v>
      </c>
      <c r="G55" s="29"/>
      <c r="H55" s="29"/>
      <c r="I55" s="30">
        <v>3.0974829547600633</v>
      </c>
      <c r="J55" s="30">
        <v>0.11033613161457018</v>
      </c>
    </row>
    <row r="56" spans="1:10" x14ac:dyDescent="0.2">
      <c r="A56" s="9"/>
      <c r="B56" s="10" t="s">
        <v>56</v>
      </c>
      <c r="C56" s="30"/>
      <c r="D56" s="30"/>
      <c r="E56" s="30">
        <v>1.8637920368056338</v>
      </c>
      <c r="F56" s="30">
        <v>4.2254185833165682E-2</v>
      </c>
      <c r="G56" s="29"/>
      <c r="H56" s="29"/>
      <c r="I56" s="30">
        <v>1.9485200612235341</v>
      </c>
      <c r="J56" s="30">
        <v>4.7978591622956208E-2</v>
      </c>
    </row>
    <row r="57" spans="1:10" x14ac:dyDescent="0.2">
      <c r="A57" s="9"/>
      <c r="B57" s="10" t="s">
        <v>57</v>
      </c>
      <c r="C57" s="30"/>
      <c r="D57" s="30"/>
      <c r="E57" s="30">
        <v>1.2056080285962969</v>
      </c>
      <c r="F57" s="30">
        <v>5.1209863570720854E-2</v>
      </c>
      <c r="G57" s="29"/>
      <c r="H57" s="29"/>
      <c r="I57" s="30">
        <v>1.3055395140014963</v>
      </c>
      <c r="J57" s="30">
        <v>4.7504777389168411E-2</v>
      </c>
    </row>
    <row r="58" spans="1:10" x14ac:dyDescent="0.2">
      <c r="A58" s="11"/>
      <c r="B58" s="12" t="s">
        <v>58</v>
      </c>
      <c r="C58" s="26"/>
      <c r="D58" s="26"/>
      <c r="E58" s="26">
        <v>0.9546525287774611</v>
      </c>
      <c r="F58" s="26">
        <v>9.7509737329109711E-2</v>
      </c>
      <c r="G58" s="27"/>
      <c r="H58" s="27"/>
      <c r="I58" s="26">
        <v>1.166473310804466</v>
      </c>
      <c r="J58" s="26">
        <v>0.23103467179511514</v>
      </c>
    </row>
    <row r="59" spans="1:10" x14ac:dyDescent="0.2">
      <c r="A59" s="7" t="s">
        <v>59</v>
      </c>
      <c r="B59" s="8" t="s">
        <v>61</v>
      </c>
      <c r="C59" s="28"/>
      <c r="D59" s="28"/>
      <c r="E59" s="28">
        <v>1</v>
      </c>
      <c r="F59" s="28">
        <v>0</v>
      </c>
      <c r="G59" s="29"/>
      <c r="H59" s="29"/>
      <c r="I59" s="28">
        <v>1</v>
      </c>
      <c r="J59" s="28">
        <v>0</v>
      </c>
    </row>
    <row r="60" spans="1:10" x14ac:dyDescent="0.2">
      <c r="A60" s="9"/>
      <c r="B60" s="10" t="s">
        <v>62</v>
      </c>
      <c r="C60" s="30"/>
      <c r="D60" s="30"/>
      <c r="E60" s="30">
        <v>1.0186637905321094</v>
      </c>
      <c r="F60" s="30">
        <v>6.8834320470303736E-3</v>
      </c>
      <c r="G60" s="29"/>
      <c r="H60" s="29"/>
      <c r="I60" s="30">
        <v>1.0113438564227206</v>
      </c>
      <c r="J60" s="30">
        <v>7.5142165120631911E-3</v>
      </c>
    </row>
    <row r="61" spans="1:10" x14ac:dyDescent="0.2">
      <c r="A61" s="9"/>
      <c r="B61" s="10" t="s">
        <v>63</v>
      </c>
      <c r="C61" s="30"/>
      <c r="D61" s="30"/>
      <c r="E61" s="30">
        <v>0.99926911177319733</v>
      </c>
      <c r="F61" s="30">
        <v>6.7545703445879386E-3</v>
      </c>
      <c r="G61" s="29"/>
      <c r="H61" s="29"/>
      <c r="I61" s="30">
        <v>1.0056598835114032</v>
      </c>
      <c r="J61" s="30">
        <v>7.6142384983097266E-3</v>
      </c>
    </row>
    <row r="62" spans="1:10" x14ac:dyDescent="0.2">
      <c r="A62" s="9"/>
      <c r="B62" s="10" t="s">
        <v>64</v>
      </c>
      <c r="C62" s="30"/>
      <c r="D62" s="30"/>
      <c r="E62" s="30">
        <v>0.99375410937518538</v>
      </c>
      <c r="F62" s="30">
        <v>6.6215101024441588E-3</v>
      </c>
      <c r="G62" s="29"/>
      <c r="H62" s="29"/>
      <c r="I62" s="30">
        <v>0.99926814969732325</v>
      </c>
      <c r="J62" s="30">
        <v>7.7082761134503316E-3</v>
      </c>
    </row>
    <row r="63" spans="1:10" x14ac:dyDescent="0.2">
      <c r="A63" s="9"/>
      <c r="B63" s="10" t="s">
        <v>65</v>
      </c>
      <c r="C63" s="30"/>
      <c r="D63" s="30"/>
      <c r="E63" s="30">
        <v>1.0054853919758449</v>
      </c>
      <c r="F63" s="30">
        <v>6.7912894850174549E-3</v>
      </c>
      <c r="G63" s="29"/>
      <c r="H63" s="29"/>
      <c r="I63" s="30">
        <v>1.006873125176494</v>
      </c>
      <c r="J63" s="30">
        <v>7.8058488122643927E-3</v>
      </c>
    </row>
    <row r="64" spans="1:10" x14ac:dyDescent="0.2">
      <c r="A64" s="9"/>
      <c r="B64" s="10" t="s">
        <v>66</v>
      </c>
      <c r="C64" s="30"/>
      <c r="D64" s="30"/>
      <c r="E64" s="30">
        <v>1.0177456957106217</v>
      </c>
      <c r="F64" s="30">
        <v>6.9525219487988309E-3</v>
      </c>
      <c r="G64" s="29"/>
      <c r="H64" s="29"/>
      <c r="I64" s="30">
        <v>1.0200673937377662</v>
      </c>
      <c r="J64" s="30">
        <v>8.0187551867811711E-3</v>
      </c>
    </row>
    <row r="65" spans="1:10" x14ac:dyDescent="0.2">
      <c r="A65" s="9"/>
      <c r="B65" s="10" t="s">
        <v>67</v>
      </c>
      <c r="C65" s="30"/>
      <c r="D65" s="30"/>
      <c r="E65" s="30">
        <v>1.0422478898069547</v>
      </c>
      <c r="F65" s="30">
        <v>7.0667433947645105E-3</v>
      </c>
      <c r="G65" s="29"/>
      <c r="H65" s="29"/>
      <c r="I65" s="30">
        <v>1.0331850364752331</v>
      </c>
      <c r="J65" s="30">
        <v>7.9330831977617988E-3</v>
      </c>
    </row>
    <row r="66" spans="1:10" x14ac:dyDescent="0.2">
      <c r="A66" s="9"/>
      <c r="B66" s="10" t="s">
        <v>68</v>
      </c>
      <c r="C66" s="30"/>
      <c r="D66" s="30"/>
      <c r="E66" s="30">
        <v>1.0506566318208046</v>
      </c>
      <c r="F66" s="30">
        <v>7.1485876422662971E-3</v>
      </c>
      <c r="G66" s="29"/>
      <c r="H66" s="29"/>
      <c r="I66" s="30">
        <v>1.0391191717661485</v>
      </c>
      <c r="J66" s="30">
        <v>8.1259060856989536E-3</v>
      </c>
    </row>
    <row r="67" spans="1:10" x14ac:dyDescent="0.2">
      <c r="A67" s="9"/>
      <c r="B67" s="10" t="s">
        <v>69</v>
      </c>
      <c r="C67" s="30"/>
      <c r="D67" s="30"/>
      <c r="E67" s="30">
        <v>1.0660071497682158</v>
      </c>
      <c r="F67" s="30">
        <v>7.1122191083153796E-3</v>
      </c>
      <c r="G67" s="29"/>
      <c r="H67" s="29"/>
      <c r="I67" s="30">
        <v>1.0508512885358219</v>
      </c>
      <c r="J67" s="30">
        <v>8.2867630374513536E-3</v>
      </c>
    </row>
    <row r="68" spans="1:10" x14ac:dyDescent="0.2">
      <c r="A68" s="9"/>
      <c r="B68" s="10" t="s">
        <v>70</v>
      </c>
      <c r="C68" s="30"/>
      <c r="D68" s="30"/>
      <c r="E68" s="30">
        <v>1.0544675111186079</v>
      </c>
      <c r="F68" s="30">
        <v>7.0817186168148725E-3</v>
      </c>
      <c r="G68" s="29"/>
      <c r="H68" s="29"/>
      <c r="I68" s="30">
        <v>1.0338962791485018</v>
      </c>
      <c r="J68" s="30">
        <v>8.2609327827569863E-3</v>
      </c>
    </row>
    <row r="69" spans="1:10" x14ac:dyDescent="0.2">
      <c r="A69" s="9"/>
      <c r="B69" s="10" t="s">
        <v>71</v>
      </c>
      <c r="C69" s="30"/>
      <c r="D69" s="30"/>
      <c r="E69" s="30">
        <v>1.0532039868597556</v>
      </c>
      <c r="F69" s="30">
        <v>6.9525666544582847E-3</v>
      </c>
      <c r="G69" s="29"/>
      <c r="H69" s="29"/>
      <c r="I69" s="30">
        <v>1.0247571297429894</v>
      </c>
      <c r="J69" s="30">
        <v>8.125242261415264E-3</v>
      </c>
    </row>
    <row r="70" spans="1:10" x14ac:dyDescent="0.2">
      <c r="A70" s="11"/>
      <c r="B70" s="12" t="s">
        <v>72</v>
      </c>
      <c r="C70" s="30"/>
      <c r="D70" s="30"/>
      <c r="E70" s="30">
        <v>1.0654110463144641</v>
      </c>
      <c r="F70" s="30">
        <v>7.2203696827746978E-3</v>
      </c>
      <c r="G70" s="29"/>
      <c r="H70" s="29"/>
      <c r="I70" s="30">
        <v>1.022266025318699</v>
      </c>
      <c r="J70" s="30">
        <v>8.2240486041004306E-3</v>
      </c>
    </row>
    <row r="71" spans="1:10" x14ac:dyDescent="0.2">
      <c r="A71" s="7" t="s">
        <v>75</v>
      </c>
      <c r="B71" s="8" t="s">
        <v>31</v>
      </c>
      <c r="C71" s="28"/>
      <c r="D71" s="28"/>
      <c r="E71" s="28">
        <v>1.1614813933580843</v>
      </c>
      <c r="F71" s="28">
        <v>1.3178062266498697E-2</v>
      </c>
      <c r="G71" s="28"/>
      <c r="H71" s="28"/>
      <c r="I71" s="28">
        <v>1.1252972876610403</v>
      </c>
      <c r="J71" s="28">
        <v>3.7636725286857908E-2</v>
      </c>
    </row>
    <row r="72" spans="1:10" x14ac:dyDescent="0.2">
      <c r="A72" s="9"/>
      <c r="B72" s="10" t="s">
        <v>34</v>
      </c>
      <c r="C72" s="30"/>
      <c r="D72" s="30"/>
      <c r="E72" s="30">
        <v>1</v>
      </c>
      <c r="F72" s="30">
        <v>0</v>
      </c>
      <c r="G72" s="30"/>
      <c r="H72" s="30"/>
      <c r="I72" s="30">
        <v>1</v>
      </c>
      <c r="J72" s="30">
        <v>0</v>
      </c>
    </row>
    <row r="73" spans="1:10" x14ac:dyDescent="0.2">
      <c r="A73" s="9"/>
      <c r="B73" s="10" t="s">
        <v>32</v>
      </c>
      <c r="C73" s="30"/>
      <c r="D73" s="30"/>
      <c r="E73" s="30">
        <v>0.76921618902662947</v>
      </c>
      <c r="F73" s="30">
        <v>9.4973106765206556E-3</v>
      </c>
      <c r="G73" s="30"/>
      <c r="H73" s="30"/>
      <c r="I73" s="30">
        <v>0.89648516205078965</v>
      </c>
      <c r="J73" s="30">
        <v>1.2640493635780698E-2</v>
      </c>
    </row>
    <row r="74" spans="1:10" x14ac:dyDescent="0.2">
      <c r="A74" s="11"/>
      <c r="B74" s="12" t="s">
        <v>33</v>
      </c>
      <c r="C74" s="26"/>
      <c r="D74" s="26"/>
      <c r="E74" s="26">
        <v>0.93024906319668688</v>
      </c>
      <c r="F74" s="26">
        <v>2.9905342379549206E-2</v>
      </c>
      <c r="G74" s="26"/>
      <c r="H74" s="26"/>
      <c r="I74" s="26">
        <v>0.75497989195728699</v>
      </c>
      <c r="J74" s="26">
        <v>3.0121564356550671E-2</v>
      </c>
    </row>
    <row r="75" spans="1:10" x14ac:dyDescent="0.2">
      <c r="A75" s="7" t="s">
        <v>74</v>
      </c>
      <c r="B75" s="8" t="s">
        <v>31</v>
      </c>
      <c r="C75" s="28"/>
      <c r="D75" s="28"/>
      <c r="E75" s="28">
        <v>0.96801020989494146</v>
      </c>
      <c r="F75" s="28">
        <v>8.518393386455908E-3</v>
      </c>
      <c r="G75" s="28"/>
      <c r="H75" s="28"/>
      <c r="I75" s="28">
        <v>0.92437386193807314</v>
      </c>
      <c r="J75" s="28">
        <v>2.3159712846204328E-2</v>
      </c>
    </row>
    <row r="76" spans="1:10" x14ac:dyDescent="0.2">
      <c r="A76" s="9"/>
      <c r="B76" s="10" t="s">
        <v>34</v>
      </c>
      <c r="C76" s="30"/>
      <c r="D76" s="30"/>
      <c r="E76" s="30">
        <v>1</v>
      </c>
      <c r="F76" s="30">
        <v>0</v>
      </c>
      <c r="G76" s="30"/>
      <c r="H76" s="30"/>
      <c r="I76" s="30">
        <v>1</v>
      </c>
      <c r="J76" s="30">
        <v>0</v>
      </c>
    </row>
    <row r="77" spans="1:10" x14ac:dyDescent="0.2">
      <c r="A77" s="9"/>
      <c r="B77" s="10" t="s">
        <v>32</v>
      </c>
      <c r="C77" s="30"/>
      <c r="D77" s="30"/>
      <c r="E77" s="30">
        <v>1.0797366445794609</v>
      </c>
      <c r="F77" s="30">
        <v>1.0176283402079978E-2</v>
      </c>
      <c r="G77" s="30"/>
      <c r="H77" s="30"/>
      <c r="I77" s="30">
        <v>1.0650446581571886</v>
      </c>
      <c r="J77" s="30">
        <v>7.8851384697165138E-3</v>
      </c>
    </row>
    <row r="78" spans="1:10" x14ac:dyDescent="0.2">
      <c r="A78" s="11"/>
      <c r="B78" s="12" t="s">
        <v>33</v>
      </c>
      <c r="C78" s="26"/>
      <c r="D78" s="26"/>
      <c r="E78" s="26">
        <v>0.78220798118816426</v>
      </c>
      <c r="F78" s="26">
        <v>1.2761764290918671E-2</v>
      </c>
      <c r="G78" s="26"/>
      <c r="H78" s="26"/>
      <c r="I78" s="26">
        <v>0.88476105241430247</v>
      </c>
      <c r="J78" s="26">
        <v>1.4762637499911151E-2</v>
      </c>
    </row>
    <row r="79" spans="1:10" x14ac:dyDescent="0.2">
      <c r="A79" s="7" t="s">
        <v>35</v>
      </c>
      <c r="B79" s="8" t="s">
        <v>31</v>
      </c>
      <c r="C79" s="28"/>
      <c r="D79" s="28"/>
      <c r="E79" s="28">
        <v>1.017701902977115</v>
      </c>
      <c r="F79" s="28">
        <v>1.4250264147800661E-2</v>
      </c>
      <c r="G79" s="28"/>
      <c r="H79" s="28"/>
      <c r="I79" s="28">
        <v>1.0046028640181244</v>
      </c>
      <c r="J79" s="28">
        <v>4.4314040844284697E-2</v>
      </c>
    </row>
    <row r="80" spans="1:10" x14ac:dyDescent="0.2">
      <c r="A80" s="9"/>
      <c r="B80" s="10" t="s">
        <v>34</v>
      </c>
      <c r="C80" s="30"/>
      <c r="D80" s="30"/>
      <c r="E80" s="30">
        <v>1</v>
      </c>
      <c r="F80" s="30">
        <v>0</v>
      </c>
      <c r="G80" s="30"/>
      <c r="H80" s="30"/>
      <c r="I80" s="30">
        <v>1</v>
      </c>
      <c r="J80" s="30">
        <v>0</v>
      </c>
    </row>
    <row r="81" spans="1:10" x14ac:dyDescent="0.2">
      <c r="A81" s="9"/>
      <c r="B81" s="10" t="s">
        <v>32</v>
      </c>
      <c r="C81" s="30"/>
      <c r="D81" s="30"/>
      <c r="E81" s="30">
        <v>1.0032845966451991</v>
      </c>
      <c r="F81" s="30">
        <v>1.6535887786194678E-2</v>
      </c>
      <c r="G81" s="30"/>
      <c r="H81" s="30"/>
      <c r="I81" s="30">
        <v>1.0073122214879127</v>
      </c>
      <c r="J81" s="30">
        <v>1.6184907825564639E-2</v>
      </c>
    </row>
    <row r="82" spans="1:10" x14ac:dyDescent="0.2">
      <c r="A82" s="11"/>
      <c r="B82" s="12" t="s">
        <v>33</v>
      </c>
      <c r="C82" s="26"/>
      <c r="D82" s="26"/>
      <c r="E82" s="26">
        <v>1.1454864365557158</v>
      </c>
      <c r="F82" s="26">
        <v>3.1833095515688907E-2</v>
      </c>
      <c r="G82" s="26"/>
      <c r="H82" s="26"/>
      <c r="I82" s="26">
        <v>1.0360100293610293</v>
      </c>
      <c r="J82" s="26">
        <v>3.7848350882208615E-2</v>
      </c>
    </row>
    <row r="83" spans="1:10" x14ac:dyDescent="0.2">
      <c r="B83" s="4" t="s">
        <v>99</v>
      </c>
      <c r="C83" s="22">
        <v>12184360</v>
      </c>
      <c r="D83" s="7"/>
      <c r="E83" s="22">
        <v>12184360</v>
      </c>
      <c r="F83" s="7"/>
      <c r="G83" s="22">
        <v>12184360</v>
      </c>
      <c r="H83" s="7"/>
      <c r="I83" s="22">
        <v>12184360</v>
      </c>
      <c r="J83" s="7"/>
    </row>
    <row r="84" spans="1:10" x14ac:dyDescent="0.2">
      <c r="B84" s="13" t="s">
        <v>80</v>
      </c>
      <c r="C84" s="21">
        <v>1558091</v>
      </c>
      <c r="D84" s="9"/>
      <c r="E84" s="21">
        <v>1558091</v>
      </c>
      <c r="F84" s="9"/>
      <c r="G84" s="21">
        <v>1558091</v>
      </c>
      <c r="H84" s="9"/>
      <c r="I84" s="21">
        <v>1558091</v>
      </c>
      <c r="J84" s="9"/>
    </row>
    <row r="85" spans="1:10" x14ac:dyDescent="0.2">
      <c r="B85" s="13" t="s">
        <v>81</v>
      </c>
      <c r="C85" s="21">
        <v>3616</v>
      </c>
      <c r="D85" s="9"/>
      <c r="E85" s="21">
        <v>3616</v>
      </c>
      <c r="F85" s="9"/>
      <c r="G85" s="21">
        <v>3616</v>
      </c>
      <c r="H85" s="9"/>
      <c r="I85" s="21">
        <v>3616</v>
      </c>
      <c r="J85" s="9"/>
    </row>
    <row r="87" spans="1:10" x14ac:dyDescent="0.2">
      <c r="A87" s="3" t="s">
        <v>76</v>
      </c>
    </row>
    <row r="88" spans="1:10" x14ac:dyDescent="0.2">
      <c r="A88" s="4" t="s">
        <v>133</v>
      </c>
    </row>
    <row r="89" spans="1:10" x14ac:dyDescent="0.2">
      <c r="A89" s="4" t="s">
        <v>79</v>
      </c>
    </row>
  </sheetData>
  <mergeCells count="6">
    <mergeCell ref="C2:D2"/>
    <mergeCell ref="E2:F2"/>
    <mergeCell ref="G2:H2"/>
    <mergeCell ref="I2:J2"/>
    <mergeCell ref="C1:F1"/>
    <mergeCell ref="G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"/>
  <sheetViews>
    <sheetView workbookViewId="0">
      <pane xSplit="1" ySplit="4" topLeftCell="B5" activePane="bottomRight" state="frozen"/>
      <selection pane="topRight" activeCell="C1" sqref="C1"/>
      <selection pane="bottomLeft" activeCell="A5" sqref="A5"/>
      <selection pane="bottomRight" sqref="A1:A1048576"/>
    </sheetView>
  </sheetViews>
  <sheetFormatPr defaultRowHeight="15" x14ac:dyDescent="0.25"/>
  <cols>
    <col min="1" max="1" width="26.5703125" bestFit="1" customWidth="1"/>
    <col min="14" max="14" width="15.28515625" customWidth="1"/>
  </cols>
  <sheetData>
    <row r="1" spans="1:14" s="1" customFormat="1" x14ac:dyDescent="0.25">
      <c r="A1" s="1" t="s">
        <v>94</v>
      </c>
    </row>
    <row r="2" spans="1:14" x14ac:dyDescent="0.25">
      <c r="B2" s="34" t="s">
        <v>83</v>
      </c>
      <c r="C2" s="34"/>
      <c r="D2" s="34"/>
      <c r="E2" s="34"/>
      <c r="F2" s="34"/>
      <c r="G2" s="34"/>
      <c r="H2" s="34"/>
      <c r="I2" s="34"/>
      <c r="J2" s="34"/>
    </row>
    <row r="3" spans="1:14" x14ac:dyDescent="0.25">
      <c r="B3" s="35" t="s">
        <v>84</v>
      </c>
      <c r="C3" s="35"/>
      <c r="D3" s="35"/>
      <c r="E3" s="35" t="s">
        <v>85</v>
      </c>
      <c r="F3" s="35"/>
      <c r="G3" s="35"/>
      <c r="H3" s="35" t="s">
        <v>86</v>
      </c>
      <c r="I3" s="35"/>
      <c r="J3" s="35"/>
      <c r="K3" s="35" t="s">
        <v>87</v>
      </c>
      <c r="L3" s="35"/>
      <c r="M3" s="35"/>
      <c r="N3" s="2" t="s">
        <v>91</v>
      </c>
    </row>
    <row r="4" spans="1:14" x14ac:dyDescent="0.25">
      <c r="A4" t="s">
        <v>111</v>
      </c>
      <c r="B4">
        <v>2016</v>
      </c>
      <c r="C4">
        <v>2017</v>
      </c>
      <c r="D4">
        <v>2018</v>
      </c>
      <c r="E4">
        <v>2016</v>
      </c>
      <c r="F4">
        <v>2017</v>
      </c>
      <c r="G4">
        <v>2018</v>
      </c>
      <c r="H4">
        <v>2016</v>
      </c>
      <c r="I4">
        <v>2017</v>
      </c>
      <c r="J4">
        <v>2018</v>
      </c>
      <c r="K4">
        <v>2016</v>
      </c>
      <c r="L4">
        <v>2017</v>
      </c>
      <c r="M4">
        <v>2018</v>
      </c>
      <c r="N4" s="2" t="s">
        <v>92</v>
      </c>
    </row>
    <row r="5" spans="1:14" x14ac:dyDescent="0.25">
      <c r="A5" t="s">
        <v>11</v>
      </c>
      <c r="B5" s="14">
        <v>0.75967200000000001</v>
      </c>
      <c r="C5" s="14">
        <v>0.77720500000000003</v>
      </c>
      <c r="D5" s="14">
        <v>0.77810100000000004</v>
      </c>
      <c r="E5" s="14">
        <v>0.53694799999999998</v>
      </c>
      <c r="F5" s="14">
        <v>0.57604200000000005</v>
      </c>
      <c r="G5" s="14">
        <v>0.57877999999999996</v>
      </c>
      <c r="H5" s="14">
        <v>0.70255699999999999</v>
      </c>
      <c r="I5" s="14">
        <v>0.72586899999999999</v>
      </c>
      <c r="J5" s="14">
        <v>0.72761299999999995</v>
      </c>
      <c r="K5" s="15">
        <f t="shared" ref="K5:K26" si="0">E5-B5</f>
        <v>-0.22272400000000003</v>
      </c>
      <c r="L5" s="15">
        <f t="shared" ref="L5:L26" si="1">F5-C5</f>
        <v>-0.20116299999999998</v>
      </c>
      <c r="M5" s="15">
        <f t="shared" ref="M5:M26" si="2">G5-D5</f>
        <v>-0.19932100000000008</v>
      </c>
      <c r="N5" s="15">
        <f>L5-K5</f>
        <v>2.1561000000000052E-2</v>
      </c>
    </row>
    <row r="6" spans="1:14" x14ac:dyDescent="0.25">
      <c r="A6" t="s">
        <v>12</v>
      </c>
      <c r="B6" s="14">
        <v>0.76727299999999998</v>
      </c>
      <c r="C6" s="14">
        <v>0.76662200000000003</v>
      </c>
      <c r="D6" s="14">
        <v>0.76046800000000003</v>
      </c>
      <c r="E6" s="14">
        <v>0.55402200000000001</v>
      </c>
      <c r="F6" s="14">
        <v>0.54996400000000001</v>
      </c>
      <c r="G6" s="14">
        <v>0.54412400000000005</v>
      </c>
      <c r="H6" s="14">
        <v>0.71102299999999996</v>
      </c>
      <c r="I6" s="14">
        <v>0.71099500000000004</v>
      </c>
      <c r="J6" s="14">
        <v>0.705349</v>
      </c>
      <c r="K6" s="15">
        <f t="shared" si="0"/>
        <v>-0.21325099999999997</v>
      </c>
      <c r="L6" s="15">
        <f t="shared" si="1"/>
        <v>-0.21665800000000002</v>
      </c>
      <c r="M6" s="15">
        <f t="shared" si="2"/>
        <v>-0.21634399999999998</v>
      </c>
      <c r="N6" s="15">
        <f>L6-K6</f>
        <v>-3.4070000000000489E-3</v>
      </c>
    </row>
    <row r="7" spans="1:14" x14ac:dyDescent="0.25">
      <c r="A7" t="s">
        <v>24</v>
      </c>
      <c r="B7" s="16">
        <v>0.76745300000000005</v>
      </c>
      <c r="C7" s="16">
        <v>0.77278100000000005</v>
      </c>
      <c r="D7" s="16">
        <v>0.77415500000000004</v>
      </c>
      <c r="E7" s="16">
        <v>0.52949900000000005</v>
      </c>
      <c r="F7" s="16">
        <v>0.53869100000000003</v>
      </c>
      <c r="G7" s="16">
        <v>0.54061899999999996</v>
      </c>
      <c r="H7" s="14">
        <v>0.70428400000000002</v>
      </c>
      <c r="I7" s="14">
        <v>0.71252099999999996</v>
      </c>
      <c r="J7" s="14">
        <v>0.71447400000000005</v>
      </c>
      <c r="K7" s="15">
        <f t="shared" si="0"/>
        <v>-0.237954</v>
      </c>
      <c r="L7" s="15">
        <f t="shared" si="1"/>
        <v>-0.23409000000000002</v>
      </c>
      <c r="M7" s="15">
        <f t="shared" si="2"/>
        <v>-0.23353600000000008</v>
      </c>
      <c r="N7" s="15">
        <f>L7-K7</f>
        <v>3.8639999999999786E-3</v>
      </c>
    </row>
    <row r="8" spans="1:14" x14ac:dyDescent="0.25">
      <c r="A8" t="s">
        <v>28</v>
      </c>
      <c r="B8" s="14">
        <v>0.92882600000000004</v>
      </c>
      <c r="C8" s="14">
        <v>0.92715499999999995</v>
      </c>
      <c r="D8" s="14">
        <v>0.92919099999999999</v>
      </c>
      <c r="E8" s="14">
        <v>0.82278200000000001</v>
      </c>
      <c r="F8" s="14">
        <v>0.83041900000000002</v>
      </c>
      <c r="G8" s="14">
        <v>0.79986599999999997</v>
      </c>
      <c r="H8" s="14">
        <v>0.91379699999999997</v>
      </c>
      <c r="I8" s="14">
        <v>0.91322400000000004</v>
      </c>
      <c r="J8" s="14">
        <v>0.909412</v>
      </c>
      <c r="K8" s="15">
        <f t="shared" si="0"/>
        <v>-0.10604400000000003</v>
      </c>
      <c r="L8" s="15">
        <f t="shared" si="1"/>
        <v>-9.6735999999999933E-2</v>
      </c>
      <c r="M8" s="15">
        <f t="shared" si="2"/>
        <v>-0.12932500000000002</v>
      </c>
      <c r="N8" s="15">
        <f t="shared" ref="N8:N26" si="3">M8-L8</f>
        <v>-3.258900000000009E-2</v>
      </c>
    </row>
    <row r="9" spans="1:14" x14ac:dyDescent="0.25">
      <c r="A9" t="s">
        <v>26</v>
      </c>
      <c r="B9" s="14">
        <v>0.91537599999999997</v>
      </c>
      <c r="C9" s="14">
        <v>0.91219600000000001</v>
      </c>
      <c r="D9" s="14">
        <v>0.91578199999999998</v>
      </c>
      <c r="E9" s="14">
        <v>0.82186000000000003</v>
      </c>
      <c r="F9" s="14">
        <v>0.82131399999999999</v>
      </c>
      <c r="G9" s="14">
        <v>0.80120400000000003</v>
      </c>
      <c r="H9" s="14">
        <v>0.90224700000000002</v>
      </c>
      <c r="I9" s="14">
        <v>0.89918799999999999</v>
      </c>
      <c r="J9" s="14">
        <v>0.89867399999999997</v>
      </c>
      <c r="K9" s="15">
        <f t="shared" si="0"/>
        <v>-9.3515999999999933E-2</v>
      </c>
      <c r="L9" s="15">
        <f t="shared" si="1"/>
        <v>-9.0882000000000018E-2</v>
      </c>
      <c r="M9" s="15">
        <f t="shared" si="2"/>
        <v>-0.11457799999999996</v>
      </c>
      <c r="N9" s="15">
        <f t="shared" si="3"/>
        <v>-2.3695999999999939E-2</v>
      </c>
    </row>
    <row r="10" spans="1:14" x14ac:dyDescent="0.25">
      <c r="A10" t="s">
        <v>25</v>
      </c>
      <c r="B10" s="14">
        <v>0.92267600000000005</v>
      </c>
      <c r="C10" s="14">
        <v>0.92265699999999995</v>
      </c>
      <c r="D10" s="14">
        <v>0.92364999999999997</v>
      </c>
      <c r="E10" s="14">
        <v>0.82300700000000004</v>
      </c>
      <c r="F10" s="14">
        <v>0.82696099999999995</v>
      </c>
      <c r="G10" s="14">
        <v>0.81226900000000002</v>
      </c>
      <c r="H10" s="14">
        <v>0.908694</v>
      </c>
      <c r="I10" s="14">
        <v>0.90896399999999999</v>
      </c>
      <c r="J10" s="14">
        <v>0.90718900000000002</v>
      </c>
      <c r="K10" s="15">
        <f t="shared" si="0"/>
        <v>-9.9669000000000008E-2</v>
      </c>
      <c r="L10" s="15">
        <f t="shared" si="1"/>
        <v>-9.5696000000000003E-2</v>
      </c>
      <c r="M10" s="15">
        <f t="shared" si="2"/>
        <v>-0.11138099999999995</v>
      </c>
      <c r="N10" s="15">
        <f t="shared" si="3"/>
        <v>-1.5684999999999949E-2</v>
      </c>
    </row>
    <row r="11" spans="1:14" x14ac:dyDescent="0.25">
      <c r="A11" t="s">
        <v>23</v>
      </c>
      <c r="B11" s="14">
        <v>0.62832699999999997</v>
      </c>
      <c r="C11" s="14">
        <v>0.611877</v>
      </c>
      <c r="D11" s="14">
        <v>0.666462</v>
      </c>
      <c r="E11" s="14">
        <v>0.42914200000000002</v>
      </c>
      <c r="F11" s="14">
        <v>0.42044100000000001</v>
      </c>
      <c r="G11" s="14">
        <v>0.46598499999999998</v>
      </c>
      <c r="H11" s="14">
        <v>0.57071799999999995</v>
      </c>
      <c r="I11" s="14">
        <v>0.55635199999999996</v>
      </c>
      <c r="J11" s="14">
        <v>0.60749799999999998</v>
      </c>
      <c r="K11" s="15">
        <f t="shared" si="0"/>
        <v>-0.19918499999999995</v>
      </c>
      <c r="L11" s="15">
        <f t="shared" si="1"/>
        <v>-0.191436</v>
      </c>
      <c r="M11" s="15">
        <f t="shared" si="2"/>
        <v>-0.20047700000000002</v>
      </c>
      <c r="N11" s="15">
        <f t="shared" si="3"/>
        <v>-9.0410000000000212E-3</v>
      </c>
    </row>
    <row r="12" spans="1:14" x14ac:dyDescent="0.25">
      <c r="A12" t="s">
        <v>5</v>
      </c>
      <c r="B12" s="14">
        <v>0.63734999999999997</v>
      </c>
      <c r="C12" s="14">
        <v>0.63149599999999995</v>
      </c>
      <c r="D12" s="14">
        <v>0.65148499999999998</v>
      </c>
      <c r="E12" s="14">
        <v>0.43630099999999999</v>
      </c>
      <c r="F12" s="14">
        <v>0.44004700000000002</v>
      </c>
      <c r="G12" s="14">
        <v>0.452019</v>
      </c>
      <c r="H12" s="14">
        <v>0.59328199999999998</v>
      </c>
      <c r="I12" s="14">
        <v>0.59036200000000005</v>
      </c>
      <c r="J12" s="14">
        <v>0.60885500000000004</v>
      </c>
      <c r="K12" s="15">
        <f t="shared" si="0"/>
        <v>-0.20104899999999998</v>
      </c>
      <c r="L12" s="15">
        <f t="shared" si="1"/>
        <v>-0.19144899999999992</v>
      </c>
      <c r="M12" s="15">
        <f t="shared" si="2"/>
        <v>-0.19946599999999998</v>
      </c>
      <c r="N12" s="15">
        <f t="shared" si="3"/>
        <v>-8.0170000000000519E-3</v>
      </c>
    </row>
    <row r="13" spans="1:14" x14ac:dyDescent="0.25">
      <c r="A13" t="s">
        <v>27</v>
      </c>
      <c r="B13" s="14">
        <v>0.69989299999999999</v>
      </c>
      <c r="C13" s="14">
        <v>0.68552100000000005</v>
      </c>
      <c r="D13" s="14">
        <v>0.68661000000000005</v>
      </c>
      <c r="E13" s="14">
        <v>0.43814199999999998</v>
      </c>
      <c r="F13" s="14">
        <v>0.43109900000000001</v>
      </c>
      <c r="G13" s="14">
        <v>0.42214000000000002</v>
      </c>
      <c r="H13" s="14">
        <v>0.64218200000000003</v>
      </c>
      <c r="I13" s="14">
        <v>0.629027</v>
      </c>
      <c r="J13" s="14">
        <v>0.628498</v>
      </c>
      <c r="K13" s="15">
        <f t="shared" si="0"/>
        <v>-0.26175100000000001</v>
      </c>
      <c r="L13" s="15">
        <f t="shared" si="1"/>
        <v>-0.25442200000000004</v>
      </c>
      <c r="M13" s="15">
        <f t="shared" si="2"/>
        <v>-0.26447000000000004</v>
      </c>
      <c r="N13" s="15">
        <f t="shared" si="3"/>
        <v>-1.0048000000000001E-2</v>
      </c>
    </row>
    <row r="14" spans="1:14" x14ac:dyDescent="0.25">
      <c r="A14" t="s">
        <v>6</v>
      </c>
      <c r="B14" s="14">
        <v>0.70148200000000005</v>
      </c>
      <c r="C14" s="14">
        <v>0.69089900000000004</v>
      </c>
      <c r="D14" s="14">
        <v>0.68845800000000001</v>
      </c>
      <c r="E14" s="14">
        <v>0.45571800000000001</v>
      </c>
      <c r="F14" s="14">
        <v>0.45628200000000002</v>
      </c>
      <c r="G14" s="14">
        <v>0.45136599999999999</v>
      </c>
      <c r="H14" s="14">
        <v>0.64523600000000003</v>
      </c>
      <c r="I14" s="14">
        <v>0.63588100000000003</v>
      </c>
      <c r="J14" s="14">
        <v>0.63215200000000005</v>
      </c>
      <c r="K14" s="15">
        <f t="shared" si="0"/>
        <v>-0.24576400000000004</v>
      </c>
      <c r="L14" s="15">
        <f t="shared" si="1"/>
        <v>-0.23461700000000002</v>
      </c>
      <c r="M14" s="15">
        <f t="shared" si="2"/>
        <v>-0.23709200000000002</v>
      </c>
      <c r="N14" s="15">
        <f t="shared" si="3"/>
        <v>-2.475000000000005E-3</v>
      </c>
    </row>
    <row r="15" spans="1:14" x14ac:dyDescent="0.25">
      <c r="A15" t="s">
        <v>13</v>
      </c>
      <c r="B15" s="14">
        <v>0.71271700000000004</v>
      </c>
      <c r="C15" s="14">
        <v>0.71362400000000004</v>
      </c>
      <c r="D15" s="14">
        <v>0.71634299999999995</v>
      </c>
      <c r="E15" s="14">
        <v>0.55629600000000001</v>
      </c>
      <c r="F15" s="14">
        <v>0.55315800000000004</v>
      </c>
      <c r="G15" s="14">
        <v>0.54486699999999999</v>
      </c>
      <c r="H15" s="14">
        <v>0.68303800000000003</v>
      </c>
      <c r="I15" s="14">
        <v>0.683334</v>
      </c>
      <c r="J15" s="14">
        <v>0.68370399999999998</v>
      </c>
      <c r="K15" s="15">
        <f t="shared" si="0"/>
        <v>-0.15642100000000003</v>
      </c>
      <c r="L15" s="15">
        <f t="shared" si="1"/>
        <v>-0.160466</v>
      </c>
      <c r="M15" s="15">
        <f t="shared" si="2"/>
        <v>-0.17147599999999996</v>
      </c>
      <c r="N15" s="15">
        <f t="shared" si="3"/>
        <v>-1.1009999999999964E-2</v>
      </c>
    </row>
    <row r="16" spans="1:14" x14ac:dyDescent="0.25">
      <c r="A16" t="s">
        <v>14</v>
      </c>
      <c r="B16" s="14">
        <v>0.75614400000000004</v>
      </c>
      <c r="C16" s="14">
        <v>0.76405500000000004</v>
      </c>
      <c r="D16" s="14">
        <v>0.76038399999999995</v>
      </c>
      <c r="E16" s="14">
        <v>0.60184800000000005</v>
      </c>
      <c r="F16" s="14">
        <v>0.61404400000000003</v>
      </c>
      <c r="G16" s="14">
        <v>0.58109299999999997</v>
      </c>
      <c r="H16" s="14">
        <v>0.73575900000000005</v>
      </c>
      <c r="I16" s="14">
        <v>0.74465199999999998</v>
      </c>
      <c r="J16" s="14">
        <v>0.73680100000000004</v>
      </c>
      <c r="K16" s="15">
        <f t="shared" si="0"/>
        <v>-0.15429599999999999</v>
      </c>
      <c r="L16" s="15">
        <f t="shared" si="1"/>
        <v>-0.15001100000000001</v>
      </c>
      <c r="M16" s="15">
        <f t="shared" si="2"/>
        <v>-0.17929099999999998</v>
      </c>
      <c r="N16" s="15">
        <f t="shared" si="3"/>
        <v>-2.9279999999999973E-2</v>
      </c>
    </row>
    <row r="17" spans="1:14" x14ac:dyDescent="0.25">
      <c r="A17" t="s">
        <v>15</v>
      </c>
      <c r="B17" s="14">
        <v>0.72047700000000003</v>
      </c>
      <c r="C17" s="14">
        <v>0.721279</v>
      </c>
      <c r="D17" s="14">
        <v>0.71672000000000002</v>
      </c>
      <c r="E17" s="14">
        <v>0.57841900000000002</v>
      </c>
      <c r="F17" s="14">
        <v>0.57688099999999998</v>
      </c>
      <c r="G17" s="14">
        <v>0.56091000000000002</v>
      </c>
      <c r="H17" s="14">
        <v>0.69134300000000004</v>
      </c>
      <c r="I17" s="14">
        <v>0.69201299999999999</v>
      </c>
      <c r="J17" s="14">
        <v>0.68516500000000002</v>
      </c>
      <c r="K17" s="15">
        <f t="shared" si="0"/>
        <v>-0.14205800000000002</v>
      </c>
      <c r="L17" s="15">
        <f t="shared" si="1"/>
        <v>-0.14439800000000003</v>
      </c>
      <c r="M17" s="15">
        <f t="shared" si="2"/>
        <v>-0.15581</v>
      </c>
      <c r="N17" s="15">
        <f t="shared" si="3"/>
        <v>-1.1411999999999978E-2</v>
      </c>
    </row>
    <row r="18" spans="1:14" x14ac:dyDescent="0.25">
      <c r="A18" t="s">
        <v>16</v>
      </c>
      <c r="B18" s="14">
        <v>0.79878800000000005</v>
      </c>
      <c r="C18" s="14">
        <v>0.79110999999999998</v>
      </c>
      <c r="D18" s="14">
        <v>0.78949199999999997</v>
      </c>
      <c r="E18" s="14">
        <v>0.60969399999999996</v>
      </c>
      <c r="F18" s="14">
        <v>0.60914100000000004</v>
      </c>
      <c r="G18" s="14">
        <v>0.61462300000000003</v>
      </c>
      <c r="H18" s="14">
        <v>0.74599000000000004</v>
      </c>
      <c r="I18" s="14">
        <v>0.74139200000000005</v>
      </c>
      <c r="J18" s="14">
        <v>0.74244299999999996</v>
      </c>
      <c r="K18" s="15">
        <f t="shared" si="0"/>
        <v>-0.1890940000000001</v>
      </c>
      <c r="L18" s="15">
        <f t="shared" si="1"/>
        <v>-0.18196899999999994</v>
      </c>
      <c r="M18" s="15">
        <f t="shared" si="2"/>
        <v>-0.17486899999999994</v>
      </c>
      <c r="N18" s="15">
        <f t="shared" si="3"/>
        <v>7.0999999999999952E-3</v>
      </c>
    </row>
    <row r="19" spans="1:14" x14ac:dyDescent="0.25">
      <c r="A19" t="s">
        <v>17</v>
      </c>
      <c r="B19" s="14">
        <v>0.81217600000000001</v>
      </c>
      <c r="C19" s="14">
        <v>0.80590600000000001</v>
      </c>
      <c r="D19" s="14">
        <v>0.79857699999999998</v>
      </c>
      <c r="E19" s="14">
        <v>0.67532000000000003</v>
      </c>
      <c r="F19" s="14">
        <v>0.67396400000000001</v>
      </c>
      <c r="G19" s="14">
        <v>0.66848600000000002</v>
      </c>
      <c r="H19" s="14">
        <v>0.77174299999999996</v>
      </c>
      <c r="I19" s="14">
        <v>0.76833300000000004</v>
      </c>
      <c r="J19" s="14">
        <v>0.76123499999999999</v>
      </c>
      <c r="K19" s="15">
        <f t="shared" si="0"/>
        <v>-0.13685599999999998</v>
      </c>
      <c r="L19" s="15">
        <f t="shared" si="1"/>
        <v>-0.131942</v>
      </c>
      <c r="M19" s="15">
        <f t="shared" si="2"/>
        <v>-0.13009099999999996</v>
      </c>
      <c r="N19" s="15">
        <f t="shared" si="3"/>
        <v>1.8510000000000471E-3</v>
      </c>
    </row>
    <row r="20" spans="1:14" x14ac:dyDescent="0.25">
      <c r="A20" t="s">
        <v>8</v>
      </c>
      <c r="B20" s="14">
        <v>0.68949400000000005</v>
      </c>
      <c r="C20" s="14">
        <v>0.68604600000000004</v>
      </c>
      <c r="D20" s="14">
        <v>0.70557199999999998</v>
      </c>
      <c r="E20" s="14">
        <v>0.54020999999999997</v>
      </c>
      <c r="F20" s="14">
        <v>0.55629099999999998</v>
      </c>
      <c r="G20" s="14">
        <v>0.55488800000000005</v>
      </c>
      <c r="H20" s="14">
        <v>0.64081900000000003</v>
      </c>
      <c r="I20" s="14">
        <v>0.64395000000000002</v>
      </c>
      <c r="J20" s="14">
        <v>0.66091</v>
      </c>
      <c r="K20" s="15">
        <f t="shared" si="0"/>
        <v>-0.14928400000000008</v>
      </c>
      <c r="L20" s="15">
        <f t="shared" si="1"/>
        <v>-0.12975500000000006</v>
      </c>
      <c r="M20" s="15">
        <f t="shared" si="2"/>
        <v>-0.15068399999999993</v>
      </c>
      <c r="N20" s="15">
        <f t="shared" si="3"/>
        <v>-2.0928999999999864E-2</v>
      </c>
    </row>
    <row r="21" spans="1:14" x14ac:dyDescent="0.25">
      <c r="A21" t="s">
        <v>18</v>
      </c>
      <c r="B21" s="14">
        <v>0.74258599999999997</v>
      </c>
      <c r="C21" s="14">
        <v>0.76202599999999998</v>
      </c>
      <c r="D21" s="14">
        <v>0.74903799999999998</v>
      </c>
      <c r="E21" s="14">
        <v>0.48092200000000002</v>
      </c>
      <c r="F21" s="14">
        <v>0.50702700000000001</v>
      </c>
      <c r="G21" s="14">
        <v>0.50314000000000003</v>
      </c>
      <c r="H21" s="14">
        <v>0.68406400000000001</v>
      </c>
      <c r="I21" s="14">
        <v>0.70912699999999995</v>
      </c>
      <c r="J21" s="14">
        <v>0.69905499999999998</v>
      </c>
      <c r="K21" s="15">
        <f t="shared" si="0"/>
        <v>-0.26166399999999995</v>
      </c>
      <c r="L21" s="15">
        <f t="shared" si="1"/>
        <v>-0.25499899999999998</v>
      </c>
      <c r="M21" s="15">
        <f t="shared" si="2"/>
        <v>-0.24589799999999995</v>
      </c>
      <c r="N21" s="15">
        <f t="shared" si="3"/>
        <v>9.1010000000000257E-3</v>
      </c>
    </row>
    <row r="22" spans="1:14" x14ac:dyDescent="0.25">
      <c r="A22" t="s">
        <v>19</v>
      </c>
      <c r="B22" s="14">
        <v>0.75490999999999997</v>
      </c>
      <c r="C22" s="14">
        <v>0.76306700000000005</v>
      </c>
      <c r="D22" s="14">
        <v>0.77188500000000004</v>
      </c>
      <c r="E22" s="14">
        <v>0.54449700000000001</v>
      </c>
      <c r="F22" s="14">
        <v>0.55540900000000004</v>
      </c>
      <c r="G22" s="14">
        <v>0.55353799999999997</v>
      </c>
      <c r="H22" s="14">
        <v>0.70196000000000003</v>
      </c>
      <c r="I22" s="14">
        <v>0.71132499999999999</v>
      </c>
      <c r="J22" s="14">
        <v>0.72126599999999996</v>
      </c>
      <c r="K22" s="15">
        <f t="shared" si="0"/>
        <v>-0.21041299999999996</v>
      </c>
      <c r="L22" s="15">
        <f t="shared" si="1"/>
        <v>-0.20765800000000001</v>
      </c>
      <c r="M22" s="15">
        <f t="shared" si="2"/>
        <v>-0.21834700000000007</v>
      </c>
      <c r="N22" s="15">
        <f t="shared" si="3"/>
        <v>-1.068900000000006E-2</v>
      </c>
    </row>
    <row r="23" spans="1:14" x14ac:dyDescent="0.25">
      <c r="A23" t="s">
        <v>20</v>
      </c>
      <c r="B23" s="14">
        <v>0.77145300000000006</v>
      </c>
      <c r="C23" s="14">
        <v>0.76940399999999998</v>
      </c>
      <c r="D23" s="14">
        <v>0.775814</v>
      </c>
      <c r="E23" s="14">
        <v>0.49813000000000002</v>
      </c>
      <c r="F23" s="14">
        <v>0.51415900000000003</v>
      </c>
      <c r="G23" s="14">
        <v>0.51572799999999996</v>
      </c>
      <c r="H23" s="14">
        <v>0.71847499999999997</v>
      </c>
      <c r="I23" s="14">
        <v>0.71924900000000003</v>
      </c>
      <c r="J23" s="14">
        <v>0.72774499999999998</v>
      </c>
      <c r="K23" s="15">
        <f t="shared" si="0"/>
        <v>-0.27332300000000004</v>
      </c>
      <c r="L23" s="15">
        <f t="shared" si="1"/>
        <v>-0.25524499999999994</v>
      </c>
      <c r="M23" s="15">
        <f t="shared" si="2"/>
        <v>-0.26008600000000004</v>
      </c>
      <c r="N23" s="15">
        <f t="shared" si="3"/>
        <v>-4.8410000000000952E-3</v>
      </c>
    </row>
    <row r="24" spans="1:14" x14ac:dyDescent="0.25">
      <c r="A24" t="s">
        <v>21</v>
      </c>
      <c r="B24" s="14">
        <v>0.72636299999999998</v>
      </c>
      <c r="C24" s="14">
        <v>0.72410699999999995</v>
      </c>
      <c r="D24" s="14">
        <v>0.737703</v>
      </c>
      <c r="E24" s="14">
        <v>0.47199799999999997</v>
      </c>
      <c r="F24" s="14">
        <v>0.48526599999999998</v>
      </c>
      <c r="G24" s="14">
        <v>0.48496299999999998</v>
      </c>
      <c r="H24" s="14">
        <v>0.67383499999999996</v>
      </c>
      <c r="I24" s="14">
        <v>0.67748799999999998</v>
      </c>
      <c r="J24" s="14">
        <v>0.69393000000000005</v>
      </c>
      <c r="K24" s="15">
        <f t="shared" si="0"/>
        <v>-0.25436500000000001</v>
      </c>
      <c r="L24" s="15">
        <f t="shared" si="1"/>
        <v>-0.23884099999999997</v>
      </c>
      <c r="M24" s="15">
        <f t="shared" si="2"/>
        <v>-0.25274000000000002</v>
      </c>
      <c r="N24" s="15">
        <f t="shared" si="3"/>
        <v>-1.389900000000005E-2</v>
      </c>
    </row>
    <row r="25" spans="1:14" x14ac:dyDescent="0.25">
      <c r="A25" t="s">
        <v>93</v>
      </c>
      <c r="B25" s="14">
        <v>0.66883000000000004</v>
      </c>
      <c r="C25" s="14">
        <v>0.66268099999999996</v>
      </c>
      <c r="D25" s="14">
        <v>0.67629799999999995</v>
      </c>
      <c r="E25" s="14">
        <v>0.40347</v>
      </c>
      <c r="F25" s="14">
        <v>0.407439</v>
      </c>
      <c r="G25" s="14">
        <v>0.44006600000000001</v>
      </c>
      <c r="H25" s="14">
        <v>0.59972700000000001</v>
      </c>
      <c r="I25" s="14">
        <v>0.59535899999999997</v>
      </c>
      <c r="J25" s="14">
        <v>0.61499999999999999</v>
      </c>
      <c r="K25" s="15">
        <f t="shared" si="0"/>
        <v>-0.26536000000000004</v>
      </c>
      <c r="L25" s="15">
        <f t="shared" si="1"/>
        <v>-0.25524199999999997</v>
      </c>
      <c r="M25" s="15">
        <f t="shared" si="2"/>
        <v>-0.23623199999999994</v>
      </c>
      <c r="N25" s="15">
        <f t="shared" si="3"/>
        <v>1.9010000000000027E-2</v>
      </c>
    </row>
    <row r="26" spans="1:14" x14ac:dyDescent="0.25">
      <c r="A26" t="s">
        <v>7</v>
      </c>
      <c r="B26" s="14">
        <v>0.74806099999999998</v>
      </c>
      <c r="C26" s="14">
        <v>0.74514800000000003</v>
      </c>
      <c r="D26" s="14">
        <v>0.74331800000000003</v>
      </c>
      <c r="E26" s="14">
        <v>0.57232300000000003</v>
      </c>
      <c r="F26" s="14">
        <v>0.57410899999999998</v>
      </c>
      <c r="G26" s="14">
        <v>0.58993700000000004</v>
      </c>
      <c r="H26" s="14">
        <v>0.705901</v>
      </c>
      <c r="I26" s="14">
        <v>0.70479800000000004</v>
      </c>
      <c r="J26" s="14">
        <v>0.70723100000000005</v>
      </c>
      <c r="K26" s="15">
        <f t="shared" si="0"/>
        <v>-0.17573799999999995</v>
      </c>
      <c r="L26" s="15">
        <f t="shared" si="1"/>
        <v>-0.17103900000000005</v>
      </c>
      <c r="M26" s="15">
        <f t="shared" si="2"/>
        <v>-0.15338099999999999</v>
      </c>
      <c r="N26" s="15">
        <f t="shared" si="3"/>
        <v>1.7658000000000063E-2</v>
      </c>
    </row>
    <row r="27" spans="1:14" x14ac:dyDescent="0.25">
      <c r="A27" s="1" t="s">
        <v>90</v>
      </c>
      <c r="B27" s="17">
        <v>0.74549500000000002</v>
      </c>
      <c r="C27" s="17">
        <v>0.74378900000000003</v>
      </c>
      <c r="D27" s="17">
        <v>0.76312500000000005</v>
      </c>
      <c r="E27" s="17">
        <v>0.52548799999999996</v>
      </c>
      <c r="F27" s="17">
        <v>0.53002899999999997</v>
      </c>
      <c r="G27" s="17">
        <v>0.54905999999999999</v>
      </c>
      <c r="H27" s="17">
        <v>0.69210400000000005</v>
      </c>
      <c r="I27" s="17">
        <v>0.69241299999999995</v>
      </c>
      <c r="J27" s="17">
        <v>0.71296199999999998</v>
      </c>
      <c r="K27" s="18">
        <f t="shared" ref="K27:M27" si="4">E27-B27</f>
        <v>-0.22000700000000006</v>
      </c>
      <c r="L27" s="18">
        <f t="shared" si="4"/>
        <v>-0.21376000000000006</v>
      </c>
      <c r="M27" s="18">
        <f t="shared" si="4"/>
        <v>-0.21406500000000006</v>
      </c>
      <c r="N27" s="15"/>
    </row>
    <row r="29" spans="1:14" x14ac:dyDescent="0.25">
      <c r="A29" t="s">
        <v>76</v>
      </c>
    </row>
    <row r="30" spans="1:14" x14ac:dyDescent="0.25">
      <c r="A30" t="s">
        <v>112</v>
      </c>
    </row>
    <row r="31" spans="1:14" x14ac:dyDescent="0.25">
      <c r="A31" t="s">
        <v>114</v>
      </c>
    </row>
    <row r="32" spans="1:14" x14ac:dyDescent="0.25">
      <c r="A32" t="s">
        <v>113</v>
      </c>
    </row>
    <row r="33" spans="1:1" x14ac:dyDescent="0.25">
      <c r="A33" t="s">
        <v>115</v>
      </c>
    </row>
    <row r="34" spans="1:1" x14ac:dyDescent="0.25">
      <c r="A34" t="s">
        <v>116</v>
      </c>
    </row>
  </sheetData>
  <mergeCells count="5">
    <mergeCell ref="B2:J2"/>
    <mergeCell ref="B3:D3"/>
    <mergeCell ref="E3:G3"/>
    <mergeCell ref="H3:J3"/>
    <mergeCell ref="K3:M3"/>
  </mergeCells>
  <conditionalFormatting sqref="N10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27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27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9 N11:N26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N5:N26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4"/>
  <sheetViews>
    <sheetView workbookViewId="0">
      <pane xSplit="1" ySplit="4" topLeftCell="B25" activePane="bottomRight" state="frozen"/>
      <selection activeCell="L29" sqref="L29:N29"/>
      <selection pane="topRight" activeCell="L29" sqref="L29:N29"/>
      <selection pane="bottomLeft" activeCell="L29" sqref="L29:N29"/>
      <selection pane="bottomRight" sqref="A1:A1048576"/>
    </sheetView>
  </sheetViews>
  <sheetFormatPr defaultRowHeight="15" x14ac:dyDescent="0.25"/>
  <cols>
    <col min="1" max="1" width="26.5703125" bestFit="1" customWidth="1"/>
    <col min="14" max="14" width="12" customWidth="1"/>
  </cols>
  <sheetData>
    <row r="1" spans="1:14" s="1" customFormat="1" x14ac:dyDescent="0.25">
      <c r="A1" s="1" t="s">
        <v>96</v>
      </c>
    </row>
    <row r="2" spans="1:14" x14ac:dyDescent="0.25">
      <c r="B2" s="34" t="s">
        <v>83</v>
      </c>
      <c r="C2" s="34"/>
      <c r="D2" s="34"/>
      <c r="E2" s="34"/>
      <c r="F2" s="34"/>
      <c r="G2" s="34"/>
      <c r="H2" s="34"/>
      <c r="I2" s="34"/>
      <c r="J2" s="34"/>
    </row>
    <row r="3" spans="1:14" x14ac:dyDescent="0.25">
      <c r="B3" s="35" t="s">
        <v>84</v>
      </c>
      <c r="C3" s="35"/>
      <c r="D3" s="35"/>
      <c r="E3" s="35" t="s">
        <v>85</v>
      </c>
      <c r="F3" s="35"/>
      <c r="G3" s="35"/>
      <c r="H3" s="35" t="s">
        <v>86</v>
      </c>
      <c r="I3" s="35"/>
      <c r="J3" s="35"/>
      <c r="K3" s="35" t="s">
        <v>87</v>
      </c>
      <c r="L3" s="35"/>
      <c r="M3" s="35"/>
      <c r="N3" s="2" t="s">
        <v>91</v>
      </c>
    </row>
    <row r="4" spans="1:14" x14ac:dyDescent="0.25">
      <c r="A4" t="s">
        <v>88</v>
      </c>
      <c r="B4">
        <v>2016</v>
      </c>
      <c r="C4">
        <v>2017</v>
      </c>
      <c r="D4">
        <v>2018</v>
      </c>
      <c r="E4">
        <v>2016</v>
      </c>
      <c r="F4">
        <v>2017</v>
      </c>
      <c r="G4">
        <v>2018</v>
      </c>
      <c r="H4">
        <v>2016</v>
      </c>
      <c r="I4">
        <v>2017</v>
      </c>
      <c r="J4">
        <v>2018</v>
      </c>
      <c r="K4">
        <v>2016</v>
      </c>
      <c r="L4">
        <v>2017</v>
      </c>
      <c r="M4">
        <v>2018</v>
      </c>
      <c r="N4" s="2" t="s">
        <v>89</v>
      </c>
    </row>
    <row r="5" spans="1:14" x14ac:dyDescent="0.25">
      <c r="A5" t="s">
        <v>11</v>
      </c>
      <c r="B5" s="14">
        <v>0.95760699999999999</v>
      </c>
      <c r="C5" s="14">
        <v>0.95315399999999995</v>
      </c>
      <c r="D5" s="14">
        <v>0.95089400000000002</v>
      </c>
      <c r="E5" s="14">
        <v>0.88741899999999996</v>
      </c>
      <c r="F5" s="14">
        <v>0.88135699999999995</v>
      </c>
      <c r="G5" s="14">
        <v>0.87979799999999997</v>
      </c>
      <c r="H5" s="14">
        <v>0.94745400000000002</v>
      </c>
      <c r="I5" s="14">
        <v>0.94256700000000004</v>
      </c>
      <c r="J5" s="14">
        <v>0.94009299999999996</v>
      </c>
      <c r="K5" s="15">
        <f t="shared" ref="K5:K27" si="0">E5-B5</f>
        <v>-7.0188000000000028E-2</v>
      </c>
      <c r="L5" s="15">
        <f t="shared" ref="L5:L27" si="1">F5-C5</f>
        <v>-7.1797E-2</v>
      </c>
      <c r="M5" s="15">
        <f t="shared" ref="M5:M27" si="2">G5-D5</f>
        <v>-7.1096000000000048E-2</v>
      </c>
      <c r="N5" s="15">
        <f>L5-K5</f>
        <v>-1.6089999999999716E-3</v>
      </c>
    </row>
    <row r="6" spans="1:14" x14ac:dyDescent="0.25">
      <c r="A6" t="s">
        <v>12</v>
      </c>
      <c r="B6" s="14">
        <v>0.96707200000000004</v>
      </c>
      <c r="C6" s="14">
        <v>0.96030199999999999</v>
      </c>
      <c r="D6" s="14">
        <v>0.95689299999999999</v>
      </c>
      <c r="E6" s="14">
        <v>0.91013100000000002</v>
      </c>
      <c r="F6" s="14">
        <v>0.89171100000000003</v>
      </c>
      <c r="G6" s="14">
        <v>0.88599099999999997</v>
      </c>
      <c r="H6" s="14">
        <v>0.95874800000000004</v>
      </c>
      <c r="I6" s="14">
        <v>0.95017300000000005</v>
      </c>
      <c r="J6" s="14">
        <v>0.94611199999999995</v>
      </c>
      <c r="K6" s="15">
        <f t="shared" si="0"/>
        <v>-5.6941000000000019E-2</v>
      </c>
      <c r="L6" s="15">
        <f t="shared" si="1"/>
        <v>-6.8590999999999958E-2</v>
      </c>
      <c r="M6" s="15">
        <f t="shared" si="2"/>
        <v>-7.0902000000000021E-2</v>
      </c>
      <c r="N6" s="15">
        <f>L6-K6</f>
        <v>-1.1649999999999938E-2</v>
      </c>
    </row>
    <row r="7" spans="1:14" x14ac:dyDescent="0.25">
      <c r="A7" t="s">
        <v>24</v>
      </c>
      <c r="B7" s="14">
        <v>0.98190999999999995</v>
      </c>
      <c r="C7" s="14">
        <v>0.98698200000000003</v>
      </c>
      <c r="D7" s="14">
        <v>0.98723300000000003</v>
      </c>
      <c r="E7" s="14">
        <v>0.93873399999999996</v>
      </c>
      <c r="F7" s="14">
        <v>0.94776700000000003</v>
      </c>
      <c r="G7" s="14">
        <v>0.94641500000000001</v>
      </c>
      <c r="H7" s="14">
        <v>0.975549</v>
      </c>
      <c r="I7" s="14">
        <v>0.98119000000000001</v>
      </c>
      <c r="J7" s="14">
        <v>0.98102</v>
      </c>
      <c r="K7" s="15">
        <f t="shared" si="0"/>
        <v>-4.3175999999999992E-2</v>
      </c>
      <c r="L7" s="15">
        <f t="shared" si="1"/>
        <v>-3.9215E-2</v>
      </c>
      <c r="M7" s="15">
        <f t="shared" si="2"/>
        <v>-4.0818000000000021E-2</v>
      </c>
      <c r="N7" s="15">
        <f>L7-K7</f>
        <v>3.9609999999999923E-3</v>
      </c>
    </row>
    <row r="8" spans="1:14" x14ac:dyDescent="0.25">
      <c r="A8" t="s">
        <v>28</v>
      </c>
      <c r="B8" s="14">
        <v>0.973773</v>
      </c>
      <c r="C8" s="14">
        <v>0.97370199999999996</v>
      </c>
      <c r="D8" s="14">
        <v>0.98467000000000005</v>
      </c>
      <c r="E8" s="14">
        <v>0.93556799999999996</v>
      </c>
      <c r="F8" s="14">
        <v>0.93601900000000005</v>
      </c>
      <c r="G8" s="14">
        <v>0.95432799999999995</v>
      </c>
      <c r="H8" s="14">
        <v>0.96955000000000002</v>
      </c>
      <c r="I8" s="14">
        <v>0.96948199999999995</v>
      </c>
      <c r="J8" s="14">
        <v>0.981101</v>
      </c>
      <c r="K8" s="15">
        <f t="shared" si="0"/>
        <v>-3.8205000000000044E-2</v>
      </c>
      <c r="L8" s="15">
        <f t="shared" si="1"/>
        <v>-3.7682999999999911E-2</v>
      </c>
      <c r="M8" s="15">
        <f t="shared" si="2"/>
        <v>-3.0342000000000091E-2</v>
      </c>
      <c r="N8" s="15">
        <f t="shared" ref="N8:N26" si="3">M8-L8</f>
        <v>7.3409999999998199E-3</v>
      </c>
    </row>
    <row r="9" spans="1:14" x14ac:dyDescent="0.25">
      <c r="A9" t="s">
        <v>26</v>
      </c>
      <c r="B9" s="14">
        <v>0.96397200000000005</v>
      </c>
      <c r="C9" s="14">
        <v>0.96304900000000004</v>
      </c>
      <c r="D9" s="14">
        <v>0.97350099999999995</v>
      </c>
      <c r="E9" s="14">
        <v>0.92551899999999998</v>
      </c>
      <c r="F9" s="14">
        <v>0.92340599999999995</v>
      </c>
      <c r="G9" s="14">
        <v>0.939276</v>
      </c>
      <c r="H9" s="14">
        <v>0.95972900000000005</v>
      </c>
      <c r="I9" s="14">
        <v>0.95861700000000005</v>
      </c>
      <c r="J9" s="14">
        <v>0.96948699999999999</v>
      </c>
      <c r="K9" s="15">
        <f t="shared" si="0"/>
        <v>-3.845300000000007E-2</v>
      </c>
      <c r="L9" s="15">
        <f t="shared" si="1"/>
        <v>-3.9643000000000095E-2</v>
      </c>
      <c r="M9" s="15">
        <f t="shared" si="2"/>
        <v>-3.422499999999995E-2</v>
      </c>
      <c r="N9" s="15">
        <f t="shared" si="3"/>
        <v>5.4180000000001449E-3</v>
      </c>
    </row>
    <row r="10" spans="1:14" x14ac:dyDescent="0.25">
      <c r="A10" t="s">
        <v>25</v>
      </c>
      <c r="B10" s="14">
        <v>0.96992199999999995</v>
      </c>
      <c r="C10" s="14">
        <v>0.97169700000000003</v>
      </c>
      <c r="D10" s="14">
        <v>0.97751699999999997</v>
      </c>
      <c r="E10" s="14">
        <v>0.92868899999999999</v>
      </c>
      <c r="F10" s="14">
        <v>0.93384199999999995</v>
      </c>
      <c r="G10" s="14">
        <v>0.94460599999999995</v>
      </c>
      <c r="H10" s="14">
        <v>0.96536999999999995</v>
      </c>
      <c r="I10" s="14">
        <v>0.96746900000000002</v>
      </c>
      <c r="J10" s="14">
        <v>0.973661</v>
      </c>
      <c r="K10" s="15">
        <f t="shared" si="0"/>
        <v>-4.1232999999999964E-2</v>
      </c>
      <c r="L10" s="15">
        <f t="shared" si="1"/>
        <v>-3.7855000000000083E-2</v>
      </c>
      <c r="M10" s="15">
        <f t="shared" si="2"/>
        <v>-3.2911000000000024E-2</v>
      </c>
      <c r="N10" s="15">
        <f t="shared" si="3"/>
        <v>4.9440000000000595E-3</v>
      </c>
    </row>
    <row r="11" spans="1:14" x14ac:dyDescent="0.25">
      <c r="A11" t="s">
        <v>23</v>
      </c>
      <c r="B11" s="14">
        <v>0.92098400000000002</v>
      </c>
      <c r="C11" s="14">
        <v>0.92013699999999998</v>
      </c>
      <c r="D11" s="14">
        <v>0.94767800000000002</v>
      </c>
      <c r="E11" s="14">
        <v>0.82879100000000006</v>
      </c>
      <c r="F11" s="14">
        <v>0.82733000000000001</v>
      </c>
      <c r="G11" s="14">
        <v>0.87142500000000001</v>
      </c>
      <c r="H11" s="14">
        <v>0.90409300000000004</v>
      </c>
      <c r="I11" s="14">
        <v>0.90257600000000004</v>
      </c>
      <c r="J11" s="14">
        <v>0.93246600000000002</v>
      </c>
      <c r="K11" s="15">
        <f t="shared" si="0"/>
        <v>-9.2192999999999969E-2</v>
      </c>
      <c r="L11" s="15">
        <f t="shared" si="1"/>
        <v>-9.2806999999999973E-2</v>
      </c>
      <c r="M11" s="15">
        <f t="shared" si="2"/>
        <v>-7.6253000000000015E-2</v>
      </c>
      <c r="N11" s="15">
        <f t="shared" si="3"/>
        <v>1.6553999999999958E-2</v>
      </c>
    </row>
    <row r="12" spans="1:14" x14ac:dyDescent="0.25">
      <c r="A12" t="s">
        <v>5</v>
      </c>
      <c r="B12" s="14">
        <v>0.84560599999999997</v>
      </c>
      <c r="C12" s="14">
        <v>0.83894199999999997</v>
      </c>
      <c r="D12" s="14">
        <v>0.86973599999999995</v>
      </c>
      <c r="E12" s="14">
        <v>0.72722399999999998</v>
      </c>
      <c r="F12" s="14">
        <v>0.73132200000000003</v>
      </c>
      <c r="G12" s="14">
        <v>0.76754299999999998</v>
      </c>
      <c r="H12" s="14">
        <v>0.82796499999999995</v>
      </c>
      <c r="I12" s="14">
        <v>0.82293099999999997</v>
      </c>
      <c r="J12" s="14">
        <v>0.85421100000000005</v>
      </c>
      <c r="K12" s="15">
        <f t="shared" si="0"/>
        <v>-0.11838199999999999</v>
      </c>
      <c r="L12" s="15">
        <f t="shared" si="1"/>
        <v>-0.10761999999999994</v>
      </c>
      <c r="M12" s="15">
        <f t="shared" si="2"/>
        <v>-0.10219299999999998</v>
      </c>
      <c r="N12" s="15">
        <f t="shared" si="3"/>
        <v>5.4269999999999596E-3</v>
      </c>
    </row>
    <row r="13" spans="1:14" x14ac:dyDescent="0.25">
      <c r="A13" t="s">
        <v>27</v>
      </c>
      <c r="B13" s="14">
        <v>0.92983000000000005</v>
      </c>
      <c r="C13" s="14">
        <v>0.92824499999999999</v>
      </c>
      <c r="D13" s="14">
        <v>0.93837999999999999</v>
      </c>
      <c r="E13" s="14">
        <v>0.81147199999999997</v>
      </c>
      <c r="F13" s="14">
        <v>0.81645500000000004</v>
      </c>
      <c r="G13" s="14">
        <v>0.82077599999999995</v>
      </c>
      <c r="H13" s="14">
        <v>0.91464400000000001</v>
      </c>
      <c r="I13" s="14">
        <v>0.91388400000000003</v>
      </c>
      <c r="J13" s="14">
        <v>0.92289900000000002</v>
      </c>
      <c r="K13" s="15">
        <f t="shared" si="0"/>
        <v>-0.11835800000000007</v>
      </c>
      <c r="L13" s="15">
        <f t="shared" si="1"/>
        <v>-0.11178999999999994</v>
      </c>
      <c r="M13" s="15">
        <f t="shared" si="2"/>
        <v>-0.11760400000000004</v>
      </c>
      <c r="N13" s="15">
        <f t="shared" si="3"/>
        <v>-5.8140000000000969E-3</v>
      </c>
    </row>
    <row r="14" spans="1:14" x14ac:dyDescent="0.25">
      <c r="A14" t="s">
        <v>6</v>
      </c>
      <c r="B14" s="14">
        <v>0.92050900000000002</v>
      </c>
      <c r="C14" s="14">
        <v>0.92008199999999996</v>
      </c>
      <c r="D14" s="14">
        <v>0.91287499999999999</v>
      </c>
      <c r="E14" s="14">
        <v>0.80337499999999995</v>
      </c>
      <c r="F14" s="14">
        <v>0.80219499999999999</v>
      </c>
      <c r="G14" s="14">
        <v>0.78659800000000002</v>
      </c>
      <c r="H14" s="14">
        <v>0.90430900000000003</v>
      </c>
      <c r="I14" s="14">
        <v>0.90337100000000004</v>
      </c>
      <c r="J14" s="14">
        <v>0.894235</v>
      </c>
      <c r="K14" s="15">
        <f t="shared" si="0"/>
        <v>-0.11713400000000007</v>
      </c>
      <c r="L14" s="15">
        <f t="shared" si="1"/>
        <v>-0.11788699999999996</v>
      </c>
      <c r="M14" s="15">
        <f t="shared" si="2"/>
        <v>-0.12627699999999997</v>
      </c>
      <c r="N14" s="15">
        <f t="shared" si="3"/>
        <v>-8.3900000000000086E-3</v>
      </c>
    </row>
    <row r="15" spans="1:14" x14ac:dyDescent="0.25">
      <c r="A15" t="s">
        <v>13</v>
      </c>
      <c r="B15" s="14">
        <v>0.87405600000000006</v>
      </c>
      <c r="C15" s="14">
        <v>0.87635300000000005</v>
      </c>
      <c r="D15" s="14">
        <v>0.87890500000000005</v>
      </c>
      <c r="E15" s="14">
        <v>0.78571400000000002</v>
      </c>
      <c r="F15" s="14">
        <v>0.78365300000000004</v>
      </c>
      <c r="G15" s="14">
        <v>0.77852600000000005</v>
      </c>
      <c r="H15" s="14">
        <v>0.86291499999999999</v>
      </c>
      <c r="I15" s="14">
        <v>0.86487199999999997</v>
      </c>
      <c r="J15" s="14">
        <v>0.86571900000000002</v>
      </c>
      <c r="K15" s="15">
        <f t="shared" si="0"/>
        <v>-8.8342000000000032E-2</v>
      </c>
      <c r="L15" s="15">
        <f t="shared" si="1"/>
        <v>-9.2700000000000005E-2</v>
      </c>
      <c r="M15" s="15">
        <f t="shared" si="2"/>
        <v>-0.100379</v>
      </c>
      <c r="N15" s="15">
        <f t="shared" si="3"/>
        <v>-7.6789999999999914E-3</v>
      </c>
    </row>
    <row r="16" spans="1:14" x14ac:dyDescent="0.25">
      <c r="A16" t="s">
        <v>14</v>
      </c>
      <c r="B16" s="14">
        <v>0.89204499999999998</v>
      </c>
      <c r="C16" s="14">
        <v>0.88830699999999996</v>
      </c>
      <c r="D16" s="14">
        <v>0.89017199999999996</v>
      </c>
      <c r="E16" s="14">
        <v>0.79463799999999996</v>
      </c>
      <c r="F16" s="14">
        <v>0.81398800000000004</v>
      </c>
      <c r="G16" s="14">
        <v>0.79810000000000003</v>
      </c>
      <c r="H16" s="14">
        <v>0.88317699999999999</v>
      </c>
      <c r="I16" s="14">
        <v>0.88169299999999995</v>
      </c>
      <c r="J16" s="14">
        <v>0.88163000000000002</v>
      </c>
      <c r="K16" s="15">
        <f t="shared" si="0"/>
        <v>-9.7407000000000021E-2</v>
      </c>
      <c r="L16" s="15">
        <f t="shared" si="1"/>
        <v>-7.4318999999999913E-2</v>
      </c>
      <c r="M16" s="15">
        <f t="shared" si="2"/>
        <v>-9.2071999999999932E-2</v>
      </c>
      <c r="N16" s="15">
        <f t="shared" si="3"/>
        <v>-1.7753000000000019E-2</v>
      </c>
    </row>
    <row r="17" spans="1:14" x14ac:dyDescent="0.25">
      <c r="A17" t="s">
        <v>15</v>
      </c>
      <c r="B17" s="14">
        <v>0.87182000000000004</v>
      </c>
      <c r="C17" s="14">
        <v>0.87031000000000003</v>
      </c>
      <c r="D17" s="14">
        <v>0.86080599999999996</v>
      </c>
      <c r="E17" s="14">
        <v>0.78885499999999997</v>
      </c>
      <c r="F17" s="14">
        <v>0.78563799999999995</v>
      </c>
      <c r="G17" s="14">
        <v>0.76728600000000002</v>
      </c>
      <c r="H17" s="14">
        <v>0.86060800000000004</v>
      </c>
      <c r="I17" s="14">
        <v>0.85899700000000001</v>
      </c>
      <c r="J17" s="14">
        <v>0.84809000000000001</v>
      </c>
      <c r="K17" s="15">
        <f t="shared" si="0"/>
        <v>-8.2965000000000066E-2</v>
      </c>
      <c r="L17" s="15">
        <f t="shared" si="1"/>
        <v>-8.4672000000000081E-2</v>
      </c>
      <c r="M17" s="15">
        <f t="shared" si="2"/>
        <v>-9.3519999999999937E-2</v>
      </c>
      <c r="N17" s="15">
        <f t="shared" si="3"/>
        <v>-8.847999999999856E-3</v>
      </c>
    </row>
    <row r="18" spans="1:14" x14ac:dyDescent="0.25">
      <c r="A18" t="s">
        <v>16</v>
      </c>
      <c r="B18" s="14">
        <v>0.93489900000000004</v>
      </c>
      <c r="C18" s="14">
        <v>0.93147899999999995</v>
      </c>
      <c r="D18" s="14">
        <v>0.92799200000000004</v>
      </c>
      <c r="E18" s="14">
        <v>0.84157199999999999</v>
      </c>
      <c r="F18" s="14">
        <v>0.84298600000000001</v>
      </c>
      <c r="G18" s="14">
        <v>0.83272599999999997</v>
      </c>
      <c r="H18" s="14">
        <v>0.92127099999999995</v>
      </c>
      <c r="I18" s="14">
        <v>0.91818200000000005</v>
      </c>
      <c r="J18" s="14">
        <v>0.91336700000000004</v>
      </c>
      <c r="K18" s="15">
        <f t="shared" si="0"/>
        <v>-9.3327000000000049E-2</v>
      </c>
      <c r="L18" s="15">
        <f t="shared" si="1"/>
        <v>-8.8492999999999933E-2</v>
      </c>
      <c r="M18" s="15">
        <f t="shared" si="2"/>
        <v>-9.5266000000000073E-2</v>
      </c>
      <c r="N18" s="15">
        <f t="shared" si="3"/>
        <v>-6.77300000000014E-3</v>
      </c>
    </row>
    <row r="19" spans="1:14" x14ac:dyDescent="0.25">
      <c r="A19" t="s">
        <v>17</v>
      </c>
      <c r="B19" s="14">
        <v>0.93002099999999999</v>
      </c>
      <c r="C19" s="14">
        <v>0.92787799999999998</v>
      </c>
      <c r="D19" s="14">
        <v>0.92356300000000002</v>
      </c>
      <c r="E19" s="14">
        <v>0.88152299999999995</v>
      </c>
      <c r="F19" s="14">
        <v>0.86822600000000005</v>
      </c>
      <c r="G19" s="14">
        <v>0.83175299999999996</v>
      </c>
      <c r="H19" s="14">
        <v>0.92144599999999999</v>
      </c>
      <c r="I19" s="14">
        <v>0.91740500000000003</v>
      </c>
      <c r="J19" s="14">
        <v>0.906856</v>
      </c>
      <c r="K19" s="15">
        <f t="shared" si="0"/>
        <v>-4.8498000000000041E-2</v>
      </c>
      <c r="L19" s="15">
        <f t="shared" si="1"/>
        <v>-5.9651999999999927E-2</v>
      </c>
      <c r="M19" s="15">
        <f t="shared" si="2"/>
        <v>-9.1810000000000058E-2</v>
      </c>
      <c r="N19" s="15">
        <f t="shared" si="3"/>
        <v>-3.2158000000000131E-2</v>
      </c>
    </row>
    <row r="20" spans="1:14" x14ac:dyDescent="0.25">
      <c r="A20" t="s">
        <v>8</v>
      </c>
      <c r="B20" s="14">
        <v>0.92631200000000002</v>
      </c>
      <c r="C20" s="14">
        <v>0.92523999999999995</v>
      </c>
      <c r="D20" s="14">
        <v>0.92218599999999995</v>
      </c>
      <c r="E20" s="14">
        <v>0.85603499999999999</v>
      </c>
      <c r="F20" s="14">
        <v>0.87002599999999997</v>
      </c>
      <c r="G20" s="14">
        <v>0.88209599999999999</v>
      </c>
      <c r="H20" s="14">
        <v>0.91172399999999998</v>
      </c>
      <c r="I20" s="14">
        <v>0.91319399999999995</v>
      </c>
      <c r="J20" s="14">
        <v>0.91420199999999996</v>
      </c>
      <c r="K20" s="15">
        <f t="shared" si="0"/>
        <v>-7.0277000000000034E-2</v>
      </c>
      <c r="L20" s="15">
        <f t="shared" si="1"/>
        <v>-5.5213999999999985E-2</v>
      </c>
      <c r="M20" s="15">
        <f t="shared" si="2"/>
        <v>-4.0089999999999959E-2</v>
      </c>
      <c r="N20" s="15">
        <f t="shared" si="3"/>
        <v>1.5124000000000026E-2</v>
      </c>
    </row>
    <row r="21" spans="1:14" x14ac:dyDescent="0.25">
      <c r="A21" t="s">
        <v>18</v>
      </c>
      <c r="B21" s="14">
        <v>0.90898699999999999</v>
      </c>
      <c r="C21" s="14">
        <v>0.90766400000000003</v>
      </c>
      <c r="D21" s="14">
        <v>0.92431799999999997</v>
      </c>
      <c r="E21" s="14">
        <v>0.76294200000000001</v>
      </c>
      <c r="F21" s="14">
        <v>0.75547399999999998</v>
      </c>
      <c r="G21" s="14">
        <v>0.779026</v>
      </c>
      <c r="H21" s="14">
        <v>0.89120999999999995</v>
      </c>
      <c r="I21" s="14">
        <v>0.89101699999999995</v>
      </c>
      <c r="J21" s="14">
        <v>0.90706900000000001</v>
      </c>
      <c r="K21" s="15">
        <f t="shared" si="0"/>
        <v>-0.14604499999999998</v>
      </c>
      <c r="L21" s="15">
        <f t="shared" si="1"/>
        <v>-0.15219000000000005</v>
      </c>
      <c r="M21" s="15">
        <f t="shared" si="2"/>
        <v>-0.14529199999999998</v>
      </c>
      <c r="N21" s="15">
        <f t="shared" si="3"/>
        <v>6.8980000000000707E-3</v>
      </c>
    </row>
    <row r="22" spans="1:14" x14ac:dyDescent="0.25">
      <c r="A22" t="s">
        <v>19</v>
      </c>
      <c r="B22" s="14">
        <v>0.92471400000000004</v>
      </c>
      <c r="C22" s="14">
        <v>0.924037</v>
      </c>
      <c r="D22" s="14">
        <v>0.93981099999999995</v>
      </c>
      <c r="E22" s="14">
        <v>0.824264</v>
      </c>
      <c r="F22" s="14">
        <v>0.84131699999999998</v>
      </c>
      <c r="G22" s="14">
        <v>0.85602400000000001</v>
      </c>
      <c r="H22" s="14">
        <v>0.91023699999999996</v>
      </c>
      <c r="I22" s="14">
        <v>0.912053</v>
      </c>
      <c r="J22" s="14">
        <v>0.92809299999999995</v>
      </c>
      <c r="K22" s="15">
        <f t="shared" si="0"/>
        <v>-0.10045000000000004</v>
      </c>
      <c r="L22" s="15">
        <f t="shared" si="1"/>
        <v>-8.2720000000000016E-2</v>
      </c>
      <c r="M22" s="15">
        <f t="shared" si="2"/>
        <v>-8.3786999999999945E-2</v>
      </c>
      <c r="N22" s="15">
        <f t="shared" si="3"/>
        <v>-1.0669999999999291E-3</v>
      </c>
    </row>
    <row r="23" spans="1:14" x14ac:dyDescent="0.25">
      <c r="A23" t="s">
        <v>20</v>
      </c>
      <c r="B23" s="14">
        <v>0.92531799999999997</v>
      </c>
      <c r="C23" s="14">
        <v>0.91728600000000005</v>
      </c>
      <c r="D23" s="14">
        <v>0.91219700000000004</v>
      </c>
      <c r="E23" s="14">
        <v>0.80534099999999997</v>
      </c>
      <c r="F23" s="14">
        <v>0.79036200000000001</v>
      </c>
      <c r="G23" s="14">
        <v>0.75719800000000004</v>
      </c>
      <c r="H23" s="14">
        <v>0.91283899999999996</v>
      </c>
      <c r="I23" s="14">
        <v>0.90380199999999999</v>
      </c>
      <c r="J23" s="14">
        <v>0.89516799999999996</v>
      </c>
      <c r="K23" s="15">
        <f t="shared" si="0"/>
        <v>-0.119977</v>
      </c>
      <c r="L23" s="15">
        <f t="shared" si="1"/>
        <v>-0.12692400000000004</v>
      </c>
      <c r="M23" s="15">
        <f t="shared" si="2"/>
        <v>-0.154999</v>
      </c>
      <c r="N23" s="15">
        <f t="shared" si="3"/>
        <v>-2.8074999999999961E-2</v>
      </c>
    </row>
    <row r="24" spans="1:14" x14ac:dyDescent="0.25">
      <c r="A24" t="s">
        <v>21</v>
      </c>
      <c r="B24" s="14">
        <v>0.90778400000000004</v>
      </c>
      <c r="C24" s="14">
        <v>0.91012300000000002</v>
      </c>
      <c r="D24" s="14">
        <v>0.92837499999999995</v>
      </c>
      <c r="E24" s="14">
        <v>0.75661999999999996</v>
      </c>
      <c r="F24" s="14">
        <v>0.78332800000000002</v>
      </c>
      <c r="G24" s="14">
        <v>0.79809799999999997</v>
      </c>
      <c r="H24" s="14">
        <v>0.89027999999999996</v>
      </c>
      <c r="I24" s="14">
        <v>0.89556000000000002</v>
      </c>
      <c r="J24" s="14">
        <v>0.91412300000000002</v>
      </c>
      <c r="K24" s="15">
        <f t="shared" si="0"/>
        <v>-0.15116400000000008</v>
      </c>
      <c r="L24" s="15">
        <f t="shared" si="1"/>
        <v>-0.12679499999999999</v>
      </c>
      <c r="M24" s="15">
        <f t="shared" si="2"/>
        <v>-0.13027699999999998</v>
      </c>
      <c r="N24" s="15">
        <f t="shared" si="3"/>
        <v>-3.4819999999999851E-3</v>
      </c>
    </row>
    <row r="25" spans="1:14" x14ac:dyDescent="0.25">
      <c r="A25" t="s">
        <v>93</v>
      </c>
      <c r="B25" s="14">
        <v>0.92261899999999997</v>
      </c>
      <c r="C25" s="14">
        <v>0.91982600000000003</v>
      </c>
      <c r="D25" s="14">
        <v>0.929697</v>
      </c>
      <c r="E25" s="14">
        <v>0.78735100000000002</v>
      </c>
      <c r="F25" s="14">
        <v>0.779918</v>
      </c>
      <c r="G25" s="14">
        <v>0.80792600000000003</v>
      </c>
      <c r="H25" s="14">
        <v>0.90522199999999997</v>
      </c>
      <c r="I25" s="14">
        <v>0.90069299999999997</v>
      </c>
      <c r="J25" s="14">
        <v>0.91252900000000003</v>
      </c>
      <c r="K25" s="15">
        <f t="shared" si="0"/>
        <v>-0.13526799999999994</v>
      </c>
      <c r="L25" s="15">
        <f t="shared" si="1"/>
        <v>-0.13990800000000003</v>
      </c>
      <c r="M25" s="15">
        <f t="shared" si="2"/>
        <v>-0.12177099999999996</v>
      </c>
      <c r="N25" s="15">
        <f t="shared" si="3"/>
        <v>1.813700000000007E-2</v>
      </c>
    </row>
    <row r="26" spans="1:14" x14ac:dyDescent="0.25">
      <c r="A26" t="s">
        <v>7</v>
      </c>
      <c r="B26" s="14">
        <v>0.935118</v>
      </c>
      <c r="C26" s="14">
        <v>0.93128</v>
      </c>
      <c r="D26" s="14">
        <v>0.92114700000000005</v>
      </c>
      <c r="E26" s="14">
        <v>0.87690800000000002</v>
      </c>
      <c r="F26" s="14">
        <v>0.86956500000000003</v>
      </c>
      <c r="G26" s="14">
        <v>0.85714199999999996</v>
      </c>
      <c r="H26" s="14">
        <v>0.92676800000000004</v>
      </c>
      <c r="I26" s="14">
        <v>0.92246600000000001</v>
      </c>
      <c r="J26" s="14">
        <v>0.91154400000000002</v>
      </c>
      <c r="K26" s="15">
        <f t="shared" si="0"/>
        <v>-5.8209999999999984E-2</v>
      </c>
      <c r="L26" s="15">
        <f t="shared" si="1"/>
        <v>-6.1714999999999964E-2</v>
      </c>
      <c r="M26" s="15">
        <f t="shared" si="2"/>
        <v>-6.400500000000009E-2</v>
      </c>
      <c r="N26" s="15">
        <f t="shared" si="3"/>
        <v>-2.2900000000001253E-3</v>
      </c>
    </row>
    <row r="27" spans="1:14" x14ac:dyDescent="0.25">
      <c r="A27" s="1" t="s">
        <v>90</v>
      </c>
      <c r="B27" s="17">
        <v>0.94207700000000005</v>
      </c>
      <c r="C27" s="17">
        <v>0.94124200000000002</v>
      </c>
      <c r="D27" s="17">
        <v>0.94673200000000002</v>
      </c>
      <c r="E27" s="17">
        <v>0.86694700000000002</v>
      </c>
      <c r="F27" s="17">
        <v>0.86658599999999997</v>
      </c>
      <c r="G27" s="17">
        <v>0.87438800000000005</v>
      </c>
      <c r="H27" s="17">
        <v>0.93166400000000005</v>
      </c>
      <c r="I27" s="17">
        <v>0.93079299999999998</v>
      </c>
      <c r="J27" s="17">
        <v>0.93648200000000004</v>
      </c>
      <c r="K27" s="18">
        <f t="shared" si="0"/>
        <v>-7.513000000000003E-2</v>
      </c>
      <c r="L27" s="18">
        <f t="shared" si="1"/>
        <v>-7.4656000000000056E-2</v>
      </c>
      <c r="M27" s="18">
        <f t="shared" si="2"/>
        <v>-7.2343999999999964E-2</v>
      </c>
    </row>
    <row r="29" spans="1:14" x14ac:dyDescent="0.25">
      <c r="A29" t="s">
        <v>76</v>
      </c>
    </row>
    <row r="30" spans="1:14" x14ac:dyDescent="0.25">
      <c r="A30" t="s">
        <v>112</v>
      </c>
    </row>
    <row r="31" spans="1:14" x14ac:dyDescent="0.25">
      <c r="A31" t="s">
        <v>114</v>
      </c>
    </row>
    <row r="32" spans="1:14" x14ac:dyDescent="0.25">
      <c r="A32" t="s">
        <v>113</v>
      </c>
    </row>
    <row r="33" spans="1:1" x14ac:dyDescent="0.25">
      <c r="A33" t="s">
        <v>115</v>
      </c>
    </row>
    <row r="34" spans="1:1" x14ac:dyDescent="0.25">
      <c r="A34" t="s">
        <v>116</v>
      </c>
    </row>
  </sheetData>
  <mergeCells count="5">
    <mergeCell ref="B2:J2"/>
    <mergeCell ref="B3:D3"/>
    <mergeCell ref="E3:G3"/>
    <mergeCell ref="H3:J3"/>
    <mergeCell ref="K3:M3"/>
  </mergeCells>
  <conditionalFormatting sqref="N5:N26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4"/>
  <sheetViews>
    <sheetView workbookViewId="0">
      <pane xSplit="1" ySplit="4" topLeftCell="B5" activePane="bottomRight" state="frozen"/>
      <selection activeCell="L29" sqref="L29:N29"/>
      <selection pane="topRight" activeCell="L29" sqref="L29:N29"/>
      <selection pane="bottomLeft" activeCell="L29" sqref="L29:N29"/>
      <selection pane="bottomRight" sqref="A1:A1048576"/>
    </sheetView>
  </sheetViews>
  <sheetFormatPr defaultRowHeight="15" x14ac:dyDescent="0.25"/>
  <cols>
    <col min="1" max="1" width="26.5703125" bestFit="1" customWidth="1"/>
    <col min="14" max="14" width="13.7109375" customWidth="1"/>
  </cols>
  <sheetData>
    <row r="1" spans="1:14" s="1" customFormat="1" x14ac:dyDescent="0.25">
      <c r="A1" s="1" t="s">
        <v>97</v>
      </c>
    </row>
    <row r="2" spans="1:14" x14ac:dyDescent="0.25">
      <c r="B2" s="34" t="s">
        <v>95</v>
      </c>
      <c r="C2" s="34"/>
      <c r="D2" s="34"/>
      <c r="E2" s="34"/>
      <c r="F2" s="34"/>
      <c r="G2" s="34"/>
      <c r="H2" s="34"/>
      <c r="I2" s="34"/>
      <c r="J2" s="34"/>
    </row>
    <row r="3" spans="1:14" x14ac:dyDescent="0.25">
      <c r="B3" s="35" t="s">
        <v>84</v>
      </c>
      <c r="C3" s="35"/>
      <c r="D3" s="35"/>
      <c r="E3" s="35" t="s">
        <v>85</v>
      </c>
      <c r="F3" s="35"/>
      <c r="G3" s="35"/>
      <c r="H3" s="35" t="s">
        <v>86</v>
      </c>
      <c r="I3" s="35"/>
      <c r="J3" s="35"/>
      <c r="K3" s="35" t="s">
        <v>87</v>
      </c>
      <c r="L3" s="35"/>
      <c r="M3" s="35"/>
      <c r="N3" s="2" t="s">
        <v>91</v>
      </c>
    </row>
    <row r="4" spans="1:14" x14ac:dyDescent="0.25">
      <c r="A4" t="s">
        <v>88</v>
      </c>
      <c r="B4">
        <v>2016</v>
      </c>
      <c r="C4">
        <v>2017</v>
      </c>
      <c r="D4">
        <v>2018</v>
      </c>
      <c r="E4">
        <v>2016</v>
      </c>
      <c r="F4">
        <v>2017</v>
      </c>
      <c r="G4">
        <v>2018</v>
      </c>
      <c r="H4">
        <v>2016</v>
      </c>
      <c r="I4">
        <v>2017</v>
      </c>
      <c r="J4">
        <v>2018</v>
      </c>
      <c r="K4">
        <v>2016</v>
      </c>
      <c r="L4">
        <v>2017</v>
      </c>
      <c r="M4">
        <v>2018</v>
      </c>
      <c r="N4" s="2" t="s">
        <v>89</v>
      </c>
    </row>
    <row r="5" spans="1:14" x14ac:dyDescent="0.25">
      <c r="A5" t="s">
        <v>11</v>
      </c>
      <c r="B5" s="14">
        <v>0.220027</v>
      </c>
      <c r="C5" s="14">
        <v>0.219497</v>
      </c>
      <c r="D5" s="14">
        <v>0.22050400000000001</v>
      </c>
      <c r="E5" s="14">
        <v>9.3923000000000006E-2</v>
      </c>
      <c r="F5" s="14">
        <v>0.101949</v>
      </c>
      <c r="G5" s="14">
        <v>0.10334699999999999</v>
      </c>
      <c r="H5" s="14">
        <v>0.18768899999999999</v>
      </c>
      <c r="I5" s="14">
        <v>0.189499</v>
      </c>
      <c r="J5" s="14">
        <v>0.190828</v>
      </c>
      <c r="K5" s="15">
        <f t="shared" ref="K5:K27" si="0">E5-B5</f>
        <v>-0.12610399999999999</v>
      </c>
      <c r="L5" s="15">
        <f t="shared" ref="L5:L27" si="1">F5-C5</f>
        <v>-0.117548</v>
      </c>
      <c r="M5" s="15">
        <f t="shared" ref="M5:M27" si="2">G5-D5</f>
        <v>-0.11715700000000001</v>
      </c>
      <c r="N5" s="19">
        <f>L5-K5</f>
        <v>8.5559999999999942E-3</v>
      </c>
    </row>
    <row r="6" spans="1:14" x14ac:dyDescent="0.25">
      <c r="A6" t="s">
        <v>12</v>
      </c>
      <c r="B6" s="14">
        <v>0.19423799999999999</v>
      </c>
      <c r="C6" s="14">
        <v>0.199708</v>
      </c>
      <c r="D6" s="14">
        <v>0.20128699999999999</v>
      </c>
      <c r="E6" s="14">
        <v>7.1340000000000001E-2</v>
      </c>
      <c r="F6" s="14">
        <v>8.3100999999999994E-2</v>
      </c>
      <c r="G6" s="14">
        <v>8.3889000000000005E-2</v>
      </c>
      <c r="H6" s="14">
        <v>0.16181999999999999</v>
      </c>
      <c r="I6" s="14">
        <v>0.169769</v>
      </c>
      <c r="J6" s="14">
        <v>0.171377</v>
      </c>
      <c r="K6" s="15">
        <f t="shared" si="0"/>
        <v>-0.12289799999999999</v>
      </c>
      <c r="L6" s="15">
        <f t="shared" si="1"/>
        <v>-0.116607</v>
      </c>
      <c r="M6" s="15">
        <f t="shared" si="2"/>
        <v>-0.11739799999999999</v>
      </c>
      <c r="N6" s="19">
        <f>L6-K6</f>
        <v>6.290999999999991E-3</v>
      </c>
    </row>
    <row r="7" spans="1:14" x14ac:dyDescent="0.25">
      <c r="A7" t="s">
        <v>24</v>
      </c>
      <c r="B7" s="14">
        <v>0.240457</v>
      </c>
      <c r="C7" s="14">
        <v>0.23646900000000001</v>
      </c>
      <c r="D7" s="14">
        <v>0.23760899999999999</v>
      </c>
      <c r="E7" s="14">
        <v>9.0715000000000004E-2</v>
      </c>
      <c r="F7" s="14">
        <v>9.3633999999999995E-2</v>
      </c>
      <c r="G7" s="14">
        <v>9.3761999999999998E-2</v>
      </c>
      <c r="H7" s="14">
        <v>0.200706</v>
      </c>
      <c r="I7" s="14">
        <v>0.19969999999999999</v>
      </c>
      <c r="J7" s="14">
        <v>0.200848</v>
      </c>
      <c r="K7" s="15">
        <f t="shared" si="0"/>
        <v>-0.14974199999999999</v>
      </c>
      <c r="L7" s="15">
        <f t="shared" si="1"/>
        <v>-0.14283500000000002</v>
      </c>
      <c r="M7" s="15">
        <f t="shared" si="2"/>
        <v>-0.143847</v>
      </c>
      <c r="N7" s="19">
        <f>L7-K7</f>
        <v>6.9069999999999687E-3</v>
      </c>
    </row>
    <row r="8" spans="1:14" x14ac:dyDescent="0.25">
      <c r="A8" t="s">
        <v>28</v>
      </c>
      <c r="B8" s="14">
        <v>0.452845</v>
      </c>
      <c r="C8" s="14">
        <v>0.45838000000000001</v>
      </c>
      <c r="D8" s="14">
        <v>0.44822200000000001</v>
      </c>
      <c r="E8" s="14">
        <v>0.27093</v>
      </c>
      <c r="F8" s="14">
        <v>0.28816700000000001</v>
      </c>
      <c r="G8" s="14">
        <v>0.26091500000000001</v>
      </c>
      <c r="H8" s="14">
        <v>0.42706300000000003</v>
      </c>
      <c r="I8" s="14">
        <v>0.43386799999999998</v>
      </c>
      <c r="J8" s="14">
        <v>0.41957499999999998</v>
      </c>
      <c r="K8" s="15">
        <f t="shared" si="0"/>
        <v>-0.18191499999999999</v>
      </c>
      <c r="L8" s="15">
        <f t="shared" si="1"/>
        <v>-0.170213</v>
      </c>
      <c r="M8" s="15">
        <f t="shared" si="2"/>
        <v>-0.187307</v>
      </c>
      <c r="N8" s="19">
        <f t="shared" ref="N8:N26" si="3">M8-L8</f>
        <v>-1.7093999999999998E-2</v>
      </c>
    </row>
    <row r="9" spans="1:14" x14ac:dyDescent="0.25">
      <c r="A9" t="s">
        <v>26</v>
      </c>
      <c r="B9" s="14">
        <v>0.44742300000000002</v>
      </c>
      <c r="C9" s="14">
        <v>0.45061600000000002</v>
      </c>
      <c r="D9" s="14">
        <v>0.44680399999999998</v>
      </c>
      <c r="E9" s="14">
        <v>0.28891600000000001</v>
      </c>
      <c r="F9" s="14">
        <v>0.29188999999999998</v>
      </c>
      <c r="G9" s="14">
        <v>0.28368399999999999</v>
      </c>
      <c r="H9" s="14">
        <v>0.42516900000000002</v>
      </c>
      <c r="I9" s="14">
        <v>0.427896</v>
      </c>
      <c r="J9" s="14">
        <v>0.42244799999999999</v>
      </c>
      <c r="K9" s="15">
        <f t="shared" si="0"/>
        <v>-0.15850700000000001</v>
      </c>
      <c r="L9" s="15">
        <f t="shared" si="1"/>
        <v>-0.15872600000000003</v>
      </c>
      <c r="M9" s="15">
        <f t="shared" si="2"/>
        <v>-0.16311999999999999</v>
      </c>
      <c r="N9" s="19">
        <f t="shared" si="3"/>
        <v>-4.3939999999999535E-3</v>
      </c>
    </row>
    <row r="10" spans="1:14" x14ac:dyDescent="0.25">
      <c r="A10" t="s">
        <v>25</v>
      </c>
      <c r="B10" s="14">
        <v>0.44897199999999998</v>
      </c>
      <c r="C10" s="14">
        <v>0.44971899999999998</v>
      </c>
      <c r="D10" s="14">
        <v>0.44468400000000002</v>
      </c>
      <c r="E10" s="14">
        <v>0.27137699999999998</v>
      </c>
      <c r="F10" s="14">
        <v>0.278254</v>
      </c>
      <c r="G10" s="14">
        <v>0.26848</v>
      </c>
      <c r="H10" s="14">
        <v>0.42405900000000002</v>
      </c>
      <c r="I10" s="14">
        <v>0.42518499999999998</v>
      </c>
      <c r="J10" s="14">
        <v>0.41864299999999999</v>
      </c>
      <c r="K10" s="15">
        <f t="shared" si="0"/>
        <v>-0.177595</v>
      </c>
      <c r="L10" s="15">
        <f t="shared" si="1"/>
        <v>-0.17146499999999998</v>
      </c>
      <c r="M10" s="15">
        <f t="shared" si="2"/>
        <v>-0.17620400000000003</v>
      </c>
      <c r="N10" s="19">
        <f t="shared" si="3"/>
        <v>-4.7390000000000487E-3</v>
      </c>
    </row>
    <row r="11" spans="1:14" x14ac:dyDescent="0.25">
      <c r="A11" t="s">
        <v>23</v>
      </c>
      <c r="B11" s="14">
        <v>9.4656000000000004E-2</v>
      </c>
      <c r="C11" s="14">
        <v>9.2935000000000004E-2</v>
      </c>
      <c r="D11" s="14">
        <v>0.10649400000000001</v>
      </c>
      <c r="E11" s="14">
        <v>3.7356E-2</v>
      </c>
      <c r="F11" s="14">
        <v>3.7933000000000001E-2</v>
      </c>
      <c r="G11" s="14">
        <v>4.5247999999999997E-2</v>
      </c>
      <c r="H11" s="14">
        <v>7.8084000000000001E-2</v>
      </c>
      <c r="I11" s="14">
        <v>7.6959E-2</v>
      </c>
      <c r="J11" s="14">
        <v>8.8480000000000003E-2</v>
      </c>
      <c r="K11" s="15">
        <f t="shared" si="0"/>
        <v>-5.7300000000000004E-2</v>
      </c>
      <c r="L11" s="15">
        <f t="shared" si="1"/>
        <v>-5.5002000000000002E-2</v>
      </c>
      <c r="M11" s="15">
        <f t="shared" si="2"/>
        <v>-6.1246000000000009E-2</v>
      </c>
      <c r="N11" s="19">
        <f t="shared" si="3"/>
        <v>-6.2440000000000065E-3</v>
      </c>
    </row>
    <row r="12" spans="1:14" x14ac:dyDescent="0.25">
      <c r="A12" t="s">
        <v>5</v>
      </c>
      <c r="B12" s="14">
        <v>0.22304399999999999</v>
      </c>
      <c r="C12" s="14">
        <v>0.22245899999999999</v>
      </c>
      <c r="D12" s="14">
        <v>0.22920599999999999</v>
      </c>
      <c r="E12" s="14">
        <v>0.102841</v>
      </c>
      <c r="F12" s="14">
        <v>9.8097000000000004E-2</v>
      </c>
      <c r="G12" s="14">
        <v>0.10473499999999999</v>
      </c>
      <c r="H12" s="14">
        <v>0.19669700000000001</v>
      </c>
      <c r="I12" s="14">
        <v>0.195739</v>
      </c>
      <c r="J12" s="14">
        <v>0.20260400000000001</v>
      </c>
      <c r="K12" s="15">
        <f t="shared" si="0"/>
        <v>-0.12020299999999999</v>
      </c>
      <c r="L12" s="15">
        <f t="shared" si="1"/>
        <v>-0.12436199999999999</v>
      </c>
      <c r="M12" s="15">
        <f t="shared" si="2"/>
        <v>-0.124471</v>
      </c>
      <c r="N12" s="19">
        <f t="shared" si="3"/>
        <v>-1.0900000000001187E-4</v>
      </c>
    </row>
    <row r="13" spans="1:14" x14ac:dyDescent="0.25">
      <c r="A13" t="s">
        <v>27</v>
      </c>
      <c r="B13" s="14">
        <v>0.26300499999999999</v>
      </c>
      <c r="C13" s="14">
        <v>0.25379099999999999</v>
      </c>
      <c r="D13" s="14">
        <v>0.25273299999999999</v>
      </c>
      <c r="E13" s="14">
        <v>9.8071000000000005E-2</v>
      </c>
      <c r="F13" s="14">
        <v>9.2999999999999999E-2</v>
      </c>
      <c r="G13" s="14">
        <v>8.9092000000000005E-2</v>
      </c>
      <c r="H13" s="14">
        <v>0.22664000000000001</v>
      </c>
      <c r="I13" s="14">
        <v>0.218087</v>
      </c>
      <c r="J13" s="14">
        <v>0.216776</v>
      </c>
      <c r="K13" s="15">
        <f t="shared" si="0"/>
        <v>-0.16493399999999997</v>
      </c>
      <c r="L13" s="15">
        <f t="shared" si="1"/>
        <v>-0.16079099999999999</v>
      </c>
      <c r="M13" s="15">
        <f t="shared" si="2"/>
        <v>-0.16364099999999998</v>
      </c>
      <c r="N13" s="19">
        <f t="shared" si="3"/>
        <v>-2.8499999999999914E-3</v>
      </c>
    </row>
    <row r="14" spans="1:14" x14ac:dyDescent="0.25">
      <c r="A14" t="s">
        <v>6</v>
      </c>
      <c r="B14" s="14">
        <v>0.29000300000000001</v>
      </c>
      <c r="C14" s="14">
        <v>0.282333</v>
      </c>
      <c r="D14" s="14">
        <v>0.27964099999999997</v>
      </c>
      <c r="E14" s="14">
        <v>0.122651</v>
      </c>
      <c r="F14" s="14">
        <v>0.124818</v>
      </c>
      <c r="G14" s="14">
        <v>0.115319</v>
      </c>
      <c r="H14" s="14">
        <v>0.25170199999999998</v>
      </c>
      <c r="I14" s="14">
        <v>0.245396</v>
      </c>
      <c r="J14" s="14">
        <v>0.240617</v>
      </c>
      <c r="K14" s="15">
        <f t="shared" si="0"/>
        <v>-0.167352</v>
      </c>
      <c r="L14" s="15">
        <f t="shared" si="1"/>
        <v>-0.15751500000000002</v>
      </c>
      <c r="M14" s="15">
        <f t="shared" si="2"/>
        <v>-0.16432199999999997</v>
      </c>
      <c r="N14" s="19">
        <f t="shared" si="3"/>
        <v>-6.806999999999952E-3</v>
      </c>
    </row>
    <row r="15" spans="1:14" x14ac:dyDescent="0.25">
      <c r="A15" t="s">
        <v>13</v>
      </c>
      <c r="B15" s="14">
        <v>0.23711099999999999</v>
      </c>
      <c r="C15" s="14">
        <v>0.240451</v>
      </c>
      <c r="D15" s="14">
        <v>0.23525699999999999</v>
      </c>
      <c r="E15" s="14">
        <v>0.121715</v>
      </c>
      <c r="F15" s="14">
        <v>0.131992</v>
      </c>
      <c r="G15" s="14">
        <v>0.12618299999999999</v>
      </c>
      <c r="H15" s="14">
        <v>0.21521599999999999</v>
      </c>
      <c r="I15" s="14">
        <v>0.21997800000000001</v>
      </c>
      <c r="J15" s="14">
        <v>0.21449599999999999</v>
      </c>
      <c r="K15" s="15">
        <f t="shared" si="0"/>
        <v>-0.11539599999999998</v>
      </c>
      <c r="L15" s="15">
        <f t="shared" si="1"/>
        <v>-0.108459</v>
      </c>
      <c r="M15" s="15">
        <f t="shared" si="2"/>
        <v>-0.109074</v>
      </c>
      <c r="N15" s="19">
        <f t="shared" si="3"/>
        <v>-6.1500000000000443E-4</v>
      </c>
    </row>
    <row r="16" spans="1:14" x14ac:dyDescent="0.25">
      <c r="A16" t="s">
        <v>14</v>
      </c>
      <c r="B16" s="14">
        <v>0.238177</v>
      </c>
      <c r="C16" s="14">
        <v>0.24474199999999999</v>
      </c>
      <c r="D16" s="14">
        <v>0.22639400000000001</v>
      </c>
      <c r="E16" s="14">
        <v>0.121931</v>
      </c>
      <c r="F16" s="14">
        <v>0.13568</v>
      </c>
      <c r="G16" s="14">
        <v>0.109967</v>
      </c>
      <c r="H16" s="14">
        <v>0.22281799999999999</v>
      </c>
      <c r="I16" s="14">
        <v>0.23063600000000001</v>
      </c>
      <c r="J16" s="14">
        <v>0.21107999999999999</v>
      </c>
      <c r="K16" s="15">
        <f t="shared" si="0"/>
        <v>-0.116246</v>
      </c>
      <c r="L16" s="15">
        <f t="shared" si="1"/>
        <v>-0.10906199999999999</v>
      </c>
      <c r="M16" s="15">
        <f t="shared" si="2"/>
        <v>-0.11642700000000002</v>
      </c>
      <c r="N16" s="19">
        <f t="shared" si="3"/>
        <v>-7.3650000000000243E-3</v>
      </c>
    </row>
    <row r="17" spans="1:14" x14ac:dyDescent="0.25">
      <c r="A17" t="s">
        <v>15</v>
      </c>
      <c r="B17" s="14">
        <v>0.27729700000000002</v>
      </c>
      <c r="C17" s="14">
        <v>0.28179700000000002</v>
      </c>
      <c r="D17" s="14">
        <v>0.268816</v>
      </c>
      <c r="E17" s="14">
        <v>0.16693</v>
      </c>
      <c r="F17" s="14">
        <v>0.17563500000000001</v>
      </c>
      <c r="G17" s="14">
        <v>0.172011</v>
      </c>
      <c r="H17" s="14">
        <v>0.254662</v>
      </c>
      <c r="I17" s="14">
        <v>0.26028000000000001</v>
      </c>
      <c r="J17" s="14">
        <v>0.24921099999999999</v>
      </c>
      <c r="K17" s="15">
        <f t="shared" si="0"/>
        <v>-0.11036700000000002</v>
      </c>
      <c r="L17" s="15">
        <f t="shared" si="1"/>
        <v>-0.10616200000000001</v>
      </c>
      <c r="M17" s="15">
        <f t="shared" si="2"/>
        <v>-9.6805000000000002E-2</v>
      </c>
      <c r="N17" s="19">
        <f t="shared" si="3"/>
        <v>9.3570000000000042E-3</v>
      </c>
    </row>
    <row r="18" spans="1:14" x14ac:dyDescent="0.25">
      <c r="A18" t="s">
        <v>16</v>
      </c>
      <c r="B18" s="14">
        <v>0.244421</v>
      </c>
      <c r="C18" s="14">
        <v>0.24968699999999999</v>
      </c>
      <c r="D18" s="14">
        <v>0.24862400000000001</v>
      </c>
      <c r="E18" s="14">
        <v>9.4518000000000005E-2</v>
      </c>
      <c r="F18" s="14">
        <v>0.102821</v>
      </c>
      <c r="G18" s="14">
        <v>0.108781</v>
      </c>
      <c r="H18" s="14">
        <v>0.202566</v>
      </c>
      <c r="I18" s="14">
        <v>0.20956</v>
      </c>
      <c r="J18" s="14">
        <v>0.21099899999999999</v>
      </c>
      <c r="K18" s="15">
        <f t="shared" si="0"/>
        <v>-0.14990300000000001</v>
      </c>
      <c r="L18" s="15">
        <f t="shared" si="1"/>
        <v>-0.146866</v>
      </c>
      <c r="M18" s="15">
        <f t="shared" si="2"/>
        <v>-0.139843</v>
      </c>
      <c r="N18" s="19">
        <f t="shared" si="3"/>
        <v>7.0230000000000015E-3</v>
      </c>
    </row>
    <row r="19" spans="1:14" x14ac:dyDescent="0.25">
      <c r="A19" t="s">
        <v>17</v>
      </c>
      <c r="B19" s="14">
        <v>0.23815600000000001</v>
      </c>
      <c r="C19" s="14">
        <v>0.23471500000000001</v>
      </c>
      <c r="D19" s="14">
        <v>0.23189899999999999</v>
      </c>
      <c r="E19" s="14">
        <v>0.103365</v>
      </c>
      <c r="F19" s="14">
        <v>0.11096200000000001</v>
      </c>
      <c r="G19" s="14">
        <v>0.112036</v>
      </c>
      <c r="H19" s="14">
        <v>0.19833300000000001</v>
      </c>
      <c r="I19" s="14">
        <v>0.19947400000000001</v>
      </c>
      <c r="J19" s="14">
        <v>0.197493</v>
      </c>
      <c r="K19" s="15">
        <f t="shared" si="0"/>
        <v>-0.13479099999999999</v>
      </c>
      <c r="L19" s="15">
        <f t="shared" si="1"/>
        <v>-0.123753</v>
      </c>
      <c r="M19" s="15">
        <f t="shared" si="2"/>
        <v>-0.119863</v>
      </c>
      <c r="N19" s="19">
        <f t="shared" si="3"/>
        <v>3.8900000000000046E-3</v>
      </c>
    </row>
    <row r="20" spans="1:14" x14ac:dyDescent="0.25">
      <c r="A20" t="s">
        <v>8</v>
      </c>
      <c r="B20" s="14">
        <v>0.172456</v>
      </c>
      <c r="C20" s="14">
        <v>0.18018200000000001</v>
      </c>
      <c r="D20" s="14">
        <v>0.18740100000000001</v>
      </c>
      <c r="E20" s="14">
        <v>9.5057000000000003E-2</v>
      </c>
      <c r="F20" s="14">
        <v>0.108236</v>
      </c>
      <c r="G20" s="14">
        <v>0.105776</v>
      </c>
      <c r="H20" s="14">
        <v>0.14721999999999999</v>
      </c>
      <c r="I20" s="14">
        <v>0.15684100000000001</v>
      </c>
      <c r="J20" s="14">
        <v>0.16320699999999999</v>
      </c>
      <c r="K20" s="15">
        <f t="shared" si="0"/>
        <v>-7.7398999999999996E-2</v>
      </c>
      <c r="L20" s="15">
        <f t="shared" si="1"/>
        <v>-7.194600000000001E-2</v>
      </c>
      <c r="M20" s="15">
        <f t="shared" si="2"/>
        <v>-8.1625000000000017E-2</v>
      </c>
      <c r="N20" s="19">
        <f t="shared" si="3"/>
        <v>-9.679000000000007E-3</v>
      </c>
    </row>
    <row r="21" spans="1:14" x14ac:dyDescent="0.25">
      <c r="A21" t="s">
        <v>18</v>
      </c>
      <c r="B21" s="14">
        <v>0.25140499999999999</v>
      </c>
      <c r="C21" s="14">
        <v>0.25042399999999998</v>
      </c>
      <c r="D21" s="14">
        <v>0.25544800000000001</v>
      </c>
      <c r="E21" s="14">
        <v>0.10026599999999999</v>
      </c>
      <c r="F21" s="14">
        <v>0.10918899999999999</v>
      </c>
      <c r="G21" s="14">
        <v>9.5477000000000006E-2</v>
      </c>
      <c r="H21" s="14">
        <v>0.21760199999999999</v>
      </c>
      <c r="I21" s="14">
        <v>0.22112499999999999</v>
      </c>
      <c r="J21" s="14">
        <v>0.22293099999999999</v>
      </c>
      <c r="K21" s="15">
        <f t="shared" si="0"/>
        <v>-0.151139</v>
      </c>
      <c r="L21" s="15">
        <f t="shared" si="1"/>
        <v>-0.141235</v>
      </c>
      <c r="M21" s="15">
        <f t="shared" si="2"/>
        <v>-0.159971</v>
      </c>
      <c r="N21" s="19">
        <f t="shared" si="3"/>
        <v>-1.8736000000000003E-2</v>
      </c>
    </row>
    <row r="22" spans="1:14" x14ac:dyDescent="0.25">
      <c r="A22" t="s">
        <v>19</v>
      </c>
      <c r="B22" s="14">
        <v>0.228936</v>
      </c>
      <c r="C22" s="14">
        <v>0.23363300000000001</v>
      </c>
      <c r="D22" s="14">
        <v>0.239786</v>
      </c>
      <c r="E22" s="14">
        <v>9.6478999999999995E-2</v>
      </c>
      <c r="F22" s="14">
        <v>9.6529000000000004E-2</v>
      </c>
      <c r="G22" s="14">
        <v>9.6435999999999994E-2</v>
      </c>
      <c r="H22" s="14">
        <v>0.195603</v>
      </c>
      <c r="I22" s="14">
        <v>0.19947100000000001</v>
      </c>
      <c r="J22" s="14">
        <v>0.20655399999999999</v>
      </c>
      <c r="K22" s="15">
        <f t="shared" si="0"/>
        <v>-0.13245699999999999</v>
      </c>
      <c r="L22" s="15">
        <f t="shared" si="1"/>
        <v>-0.137104</v>
      </c>
      <c r="M22" s="15">
        <f t="shared" si="2"/>
        <v>-0.14335000000000001</v>
      </c>
      <c r="N22" s="19">
        <f t="shared" si="3"/>
        <v>-6.2460000000000016E-3</v>
      </c>
    </row>
    <row r="23" spans="1:14" x14ac:dyDescent="0.25">
      <c r="A23" t="s">
        <v>20</v>
      </c>
      <c r="B23" s="14">
        <v>0.30280899999999999</v>
      </c>
      <c r="C23" s="14">
        <v>0.30875200000000003</v>
      </c>
      <c r="D23" s="14">
        <v>0.315357</v>
      </c>
      <c r="E23" s="14">
        <v>0.100235</v>
      </c>
      <c r="F23" s="14">
        <v>9.4350000000000003E-2</v>
      </c>
      <c r="G23" s="14">
        <v>0.101712</v>
      </c>
      <c r="H23" s="14">
        <v>0.263544</v>
      </c>
      <c r="I23" s="14">
        <v>0.26662200000000003</v>
      </c>
      <c r="J23" s="14">
        <v>0.27587200000000001</v>
      </c>
      <c r="K23" s="15">
        <f t="shared" si="0"/>
        <v>-0.20257399999999998</v>
      </c>
      <c r="L23" s="15">
        <f t="shared" si="1"/>
        <v>-0.21440200000000004</v>
      </c>
      <c r="M23" s="15">
        <f t="shared" si="2"/>
        <v>-0.213645</v>
      </c>
      <c r="N23" s="19">
        <f t="shared" si="3"/>
        <v>7.5700000000003542E-4</v>
      </c>
    </row>
    <row r="24" spans="1:14" x14ac:dyDescent="0.25">
      <c r="A24" t="s">
        <v>21</v>
      </c>
      <c r="B24" s="14">
        <v>0.20119799999999999</v>
      </c>
      <c r="C24" s="14">
        <v>0.20129900000000001</v>
      </c>
      <c r="D24" s="14">
        <v>0.21309400000000001</v>
      </c>
      <c r="E24" s="14">
        <v>5.6136999999999999E-2</v>
      </c>
      <c r="F24" s="14">
        <v>6.4963999999999994E-2</v>
      </c>
      <c r="G24" s="14">
        <v>7.4816999999999995E-2</v>
      </c>
      <c r="H24" s="14">
        <v>0.17124200000000001</v>
      </c>
      <c r="I24" s="14">
        <v>0.17468800000000001</v>
      </c>
      <c r="J24" s="14">
        <v>0.18914500000000001</v>
      </c>
      <c r="K24" s="15">
        <f t="shared" si="0"/>
        <v>-0.145061</v>
      </c>
      <c r="L24" s="15">
        <f t="shared" si="1"/>
        <v>-0.13633500000000001</v>
      </c>
      <c r="M24" s="15">
        <f t="shared" si="2"/>
        <v>-0.13827700000000001</v>
      </c>
      <c r="N24" s="19">
        <f t="shared" si="3"/>
        <v>-1.9419999999999993E-3</v>
      </c>
    </row>
    <row r="25" spans="1:14" x14ac:dyDescent="0.25">
      <c r="A25" t="s">
        <v>93</v>
      </c>
      <c r="B25" s="14">
        <v>0.20202000000000001</v>
      </c>
      <c r="C25" s="14">
        <v>0.19397900000000001</v>
      </c>
      <c r="D25" s="14">
        <v>0.18449699999999999</v>
      </c>
      <c r="E25" s="14">
        <v>5.2948000000000002E-2</v>
      </c>
      <c r="F25" s="14">
        <v>6.0065E-2</v>
      </c>
      <c r="G25" s="14">
        <v>5.8977000000000002E-2</v>
      </c>
      <c r="H25" s="14">
        <v>0.16320000000000001</v>
      </c>
      <c r="I25" s="14">
        <v>0.15865799999999999</v>
      </c>
      <c r="J25" s="14">
        <v>0.15192700000000001</v>
      </c>
      <c r="K25" s="15">
        <f t="shared" si="0"/>
        <v>-0.14907200000000001</v>
      </c>
      <c r="L25" s="15">
        <f t="shared" si="1"/>
        <v>-0.13391400000000001</v>
      </c>
      <c r="M25" s="15">
        <f t="shared" si="2"/>
        <v>-0.12551999999999999</v>
      </c>
      <c r="N25" s="19">
        <f t="shared" si="3"/>
        <v>8.3940000000000126E-3</v>
      </c>
    </row>
    <row r="26" spans="1:14" x14ac:dyDescent="0.25">
      <c r="A26" t="s">
        <v>7</v>
      </c>
      <c r="B26" s="14">
        <v>0.30975399999999997</v>
      </c>
      <c r="C26" s="14">
        <v>0.30854199999999998</v>
      </c>
      <c r="D26" s="14">
        <v>0.30927300000000002</v>
      </c>
      <c r="E26" s="14">
        <v>0.176233</v>
      </c>
      <c r="F26" s="14">
        <v>0.17970800000000001</v>
      </c>
      <c r="G26" s="14">
        <v>0.18402299999999999</v>
      </c>
      <c r="H26" s="14">
        <v>0.27772200000000002</v>
      </c>
      <c r="I26" s="14">
        <v>0.27814800000000001</v>
      </c>
      <c r="J26" s="14">
        <v>0.27980500000000003</v>
      </c>
      <c r="K26" s="15">
        <f t="shared" si="0"/>
        <v>-0.13352099999999997</v>
      </c>
      <c r="L26" s="15">
        <f t="shared" si="1"/>
        <v>-0.12883399999999998</v>
      </c>
      <c r="M26" s="15">
        <f t="shared" si="2"/>
        <v>-0.12525000000000003</v>
      </c>
      <c r="N26" s="19">
        <f t="shared" si="3"/>
        <v>3.5839999999999483E-3</v>
      </c>
    </row>
    <row r="27" spans="1:14" x14ac:dyDescent="0.25">
      <c r="A27" s="1" t="s">
        <v>90</v>
      </c>
      <c r="B27" s="17">
        <v>0.23905999999999999</v>
      </c>
      <c r="C27" s="17">
        <v>0.23921200000000001</v>
      </c>
      <c r="D27" s="17">
        <v>0.25454199999999999</v>
      </c>
      <c r="E27" s="17">
        <v>9.6707000000000001E-2</v>
      </c>
      <c r="F27" s="17">
        <v>0.10197299999999999</v>
      </c>
      <c r="G27" s="17">
        <v>0.11032</v>
      </c>
      <c r="H27" s="17">
        <v>0.204514</v>
      </c>
      <c r="I27" s="17">
        <v>0.20622299999999999</v>
      </c>
      <c r="J27" s="17">
        <v>0.220746</v>
      </c>
      <c r="K27" s="18">
        <f t="shared" si="0"/>
        <v>-0.14235300000000001</v>
      </c>
      <c r="L27" s="18">
        <f t="shared" si="1"/>
        <v>-0.137239</v>
      </c>
      <c r="M27" s="18">
        <f t="shared" si="2"/>
        <v>-0.14422199999999999</v>
      </c>
    </row>
    <row r="29" spans="1:14" x14ac:dyDescent="0.25">
      <c r="A29" t="s">
        <v>76</v>
      </c>
    </row>
    <row r="30" spans="1:14" x14ac:dyDescent="0.25">
      <c r="A30" t="s">
        <v>112</v>
      </c>
    </row>
    <row r="31" spans="1:14" x14ac:dyDescent="0.25">
      <c r="A31" t="s">
        <v>114</v>
      </c>
    </row>
    <row r="32" spans="1:14" x14ac:dyDescent="0.25">
      <c r="A32" t="s">
        <v>113</v>
      </c>
    </row>
    <row r="33" spans="1:1" x14ac:dyDescent="0.25">
      <c r="A33" t="s">
        <v>115</v>
      </c>
    </row>
    <row r="34" spans="1:1" x14ac:dyDescent="0.25">
      <c r="A34" t="s">
        <v>116</v>
      </c>
    </row>
  </sheetData>
  <mergeCells count="5">
    <mergeCell ref="B2:J2"/>
    <mergeCell ref="B3:D3"/>
    <mergeCell ref="E3:G3"/>
    <mergeCell ref="H3:J3"/>
    <mergeCell ref="K3:M3"/>
  </mergeCells>
  <conditionalFormatting sqref="N5:N26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4"/>
  <sheetViews>
    <sheetView workbookViewId="0">
      <pane xSplit="1" ySplit="4" topLeftCell="B20" activePane="bottomRight" state="frozen"/>
      <selection activeCell="L29" sqref="L29:N29"/>
      <selection pane="topRight" activeCell="L29" sqref="L29:N29"/>
      <selection pane="bottomLeft" activeCell="L29" sqref="L29:N29"/>
      <selection pane="bottomRight" sqref="A1:A1048576"/>
    </sheetView>
  </sheetViews>
  <sheetFormatPr defaultRowHeight="15" x14ac:dyDescent="0.25"/>
  <cols>
    <col min="1" max="1" width="26.5703125" bestFit="1" customWidth="1"/>
    <col min="14" max="14" width="12.140625" customWidth="1"/>
  </cols>
  <sheetData>
    <row r="1" spans="1:14" s="1" customFormat="1" x14ac:dyDescent="0.25">
      <c r="A1" s="1" t="s">
        <v>98</v>
      </c>
    </row>
    <row r="2" spans="1:14" x14ac:dyDescent="0.25">
      <c r="B2" s="34" t="s">
        <v>95</v>
      </c>
      <c r="C2" s="34"/>
      <c r="D2" s="34"/>
      <c r="E2" s="34"/>
      <c r="F2" s="34"/>
      <c r="G2" s="34"/>
      <c r="H2" s="34"/>
      <c r="I2" s="34"/>
      <c r="J2" s="34"/>
    </row>
    <row r="3" spans="1:14" x14ac:dyDescent="0.25">
      <c r="B3" s="35" t="s">
        <v>84</v>
      </c>
      <c r="C3" s="35"/>
      <c r="D3" s="35"/>
      <c r="E3" s="35" t="s">
        <v>85</v>
      </c>
      <c r="F3" s="35"/>
      <c r="G3" s="35"/>
      <c r="H3" s="35" t="s">
        <v>86</v>
      </c>
      <c r="I3" s="35"/>
      <c r="J3" s="35"/>
      <c r="K3" s="35" t="s">
        <v>87</v>
      </c>
      <c r="L3" s="35"/>
      <c r="M3" s="35"/>
      <c r="N3" s="2" t="s">
        <v>91</v>
      </c>
    </row>
    <row r="4" spans="1:14" x14ac:dyDescent="0.25">
      <c r="A4" t="s">
        <v>88</v>
      </c>
      <c r="B4">
        <v>2016</v>
      </c>
      <c r="C4">
        <v>2017</v>
      </c>
      <c r="D4">
        <v>2018</v>
      </c>
      <c r="E4">
        <v>2016</v>
      </c>
      <c r="F4">
        <v>2017</v>
      </c>
      <c r="G4">
        <v>2018</v>
      </c>
      <c r="H4">
        <v>2016</v>
      </c>
      <c r="I4">
        <v>2017</v>
      </c>
      <c r="J4">
        <v>2018</v>
      </c>
      <c r="K4">
        <v>2016</v>
      </c>
      <c r="L4">
        <v>2017</v>
      </c>
      <c r="M4">
        <v>2018</v>
      </c>
      <c r="N4" s="2" t="s">
        <v>89</v>
      </c>
    </row>
    <row r="5" spans="1:14" x14ac:dyDescent="0.25">
      <c r="A5" t="s">
        <v>11</v>
      </c>
      <c r="B5" s="14">
        <v>0.441135</v>
      </c>
      <c r="C5" s="14">
        <v>0.43643599999999999</v>
      </c>
      <c r="D5" s="14">
        <v>0.43094100000000002</v>
      </c>
      <c r="E5" s="14">
        <v>0.30689100000000002</v>
      </c>
      <c r="F5" s="14">
        <v>0.31265900000000002</v>
      </c>
      <c r="G5" s="14">
        <v>0.30720599999999998</v>
      </c>
      <c r="H5" s="14">
        <v>0.42171599999999998</v>
      </c>
      <c r="I5" s="14">
        <v>0.41818300000000003</v>
      </c>
      <c r="J5" s="14">
        <v>0.41214299999999998</v>
      </c>
      <c r="K5" s="15">
        <f t="shared" ref="K5:K27" si="0">E5-B5</f>
        <v>-0.13424399999999997</v>
      </c>
      <c r="L5" s="15">
        <f t="shared" ref="L5:L27" si="1">F5-C5</f>
        <v>-0.12377699999999997</v>
      </c>
      <c r="M5" s="15">
        <f t="shared" ref="M5:M27" si="2">G5-D5</f>
        <v>-0.12373500000000004</v>
      </c>
      <c r="N5" s="15">
        <f>L5-K5</f>
        <v>1.0467000000000004E-2</v>
      </c>
    </row>
    <row r="6" spans="1:14" x14ac:dyDescent="0.25">
      <c r="A6" t="s">
        <v>12</v>
      </c>
      <c r="B6" s="14">
        <v>0.42539900000000003</v>
      </c>
      <c r="C6" s="14">
        <v>0.422489</v>
      </c>
      <c r="D6" s="14">
        <v>0.41925000000000001</v>
      </c>
      <c r="E6" s="14">
        <v>0.27944400000000003</v>
      </c>
      <c r="F6" s="14">
        <v>0.28691499999999998</v>
      </c>
      <c r="G6" s="14">
        <v>0.28413500000000003</v>
      </c>
      <c r="H6" s="14">
        <v>0.40406300000000001</v>
      </c>
      <c r="I6" s="14">
        <v>0.40246799999999999</v>
      </c>
      <c r="J6" s="14">
        <v>0.39870499999999998</v>
      </c>
      <c r="K6" s="15">
        <f t="shared" si="0"/>
        <v>-0.145955</v>
      </c>
      <c r="L6" s="15">
        <f t="shared" si="1"/>
        <v>-0.13557400000000003</v>
      </c>
      <c r="M6" s="15">
        <f t="shared" si="2"/>
        <v>-0.13511499999999999</v>
      </c>
      <c r="N6" s="15">
        <f>L6-K6</f>
        <v>1.0380999999999974E-2</v>
      </c>
    </row>
    <row r="7" spans="1:14" x14ac:dyDescent="0.25">
      <c r="A7" t="s">
        <v>24</v>
      </c>
      <c r="B7" s="14">
        <v>0.54366099999999995</v>
      </c>
      <c r="C7" s="14">
        <v>0.53589699999999996</v>
      </c>
      <c r="D7" s="14">
        <v>0.53790300000000002</v>
      </c>
      <c r="E7" s="14">
        <v>0.373589</v>
      </c>
      <c r="F7" s="14">
        <v>0.36349500000000001</v>
      </c>
      <c r="G7" s="14">
        <v>0.36485800000000002</v>
      </c>
      <c r="H7" s="14">
        <v>0.51860200000000001</v>
      </c>
      <c r="I7" s="14">
        <v>0.510436</v>
      </c>
      <c r="J7" s="14">
        <v>0.51156400000000002</v>
      </c>
      <c r="K7" s="15">
        <f t="shared" si="0"/>
        <v>-0.17007199999999995</v>
      </c>
      <c r="L7" s="15">
        <f t="shared" si="1"/>
        <v>-0.17240199999999994</v>
      </c>
      <c r="M7" s="15">
        <f t="shared" si="2"/>
        <v>-0.173045</v>
      </c>
      <c r="N7" s="15">
        <f>L7-K7</f>
        <v>-2.3299999999999987E-3</v>
      </c>
    </row>
    <row r="8" spans="1:14" x14ac:dyDescent="0.25">
      <c r="A8" t="s">
        <v>28</v>
      </c>
      <c r="B8" s="14">
        <v>0.56729600000000002</v>
      </c>
      <c r="C8" s="14">
        <v>0.57735899999999996</v>
      </c>
      <c r="D8" s="14">
        <v>0.57782800000000001</v>
      </c>
      <c r="E8" s="14">
        <v>0.40718799999999999</v>
      </c>
      <c r="F8" s="14">
        <v>0.43125000000000002</v>
      </c>
      <c r="G8" s="14">
        <v>0.41930000000000001</v>
      </c>
      <c r="H8" s="14">
        <v>0.54959899999999995</v>
      </c>
      <c r="I8" s="14">
        <v>0.560998</v>
      </c>
      <c r="J8" s="14">
        <v>0.55917899999999998</v>
      </c>
      <c r="K8" s="15">
        <f t="shared" si="0"/>
        <v>-0.16010800000000003</v>
      </c>
      <c r="L8" s="15">
        <f t="shared" si="1"/>
        <v>-0.14610899999999993</v>
      </c>
      <c r="M8" s="15">
        <f t="shared" si="2"/>
        <v>-0.158528</v>
      </c>
      <c r="N8" s="15">
        <f>M8-L8</f>
        <v>-1.2419000000000069E-2</v>
      </c>
    </row>
    <row r="9" spans="1:14" x14ac:dyDescent="0.25">
      <c r="A9" t="s">
        <v>26</v>
      </c>
      <c r="B9" s="14">
        <v>0.55929300000000004</v>
      </c>
      <c r="C9" s="14">
        <v>0.56382500000000002</v>
      </c>
      <c r="D9" s="14">
        <v>0.56659499999999996</v>
      </c>
      <c r="E9" s="14">
        <v>0.42183799999999999</v>
      </c>
      <c r="F9" s="14">
        <v>0.42576700000000001</v>
      </c>
      <c r="G9" s="14">
        <v>0.42948500000000001</v>
      </c>
      <c r="H9" s="14">
        <v>0.54412499999999997</v>
      </c>
      <c r="I9" s="14">
        <v>0.54838699999999996</v>
      </c>
      <c r="J9" s="14">
        <v>0.550512</v>
      </c>
      <c r="K9" s="15">
        <f t="shared" si="0"/>
        <v>-0.13745500000000005</v>
      </c>
      <c r="L9" s="15">
        <f t="shared" si="1"/>
        <v>-0.13805800000000001</v>
      </c>
      <c r="M9" s="15">
        <f t="shared" si="2"/>
        <v>-0.13710999999999995</v>
      </c>
      <c r="N9" s="15">
        <f>M9-L9</f>
        <v>9.4800000000005991E-4</v>
      </c>
    </row>
    <row r="10" spans="1:14" x14ac:dyDescent="0.25">
      <c r="A10" t="s">
        <v>25</v>
      </c>
      <c r="B10" s="14">
        <v>0.56426600000000005</v>
      </c>
      <c r="C10" s="14">
        <v>0.56933</v>
      </c>
      <c r="D10" s="14">
        <v>0.56801100000000004</v>
      </c>
      <c r="E10" s="14">
        <v>0.41017399999999998</v>
      </c>
      <c r="F10" s="14">
        <v>0.417491</v>
      </c>
      <c r="G10" s="14">
        <v>0.41426800000000003</v>
      </c>
      <c r="H10" s="14">
        <v>0.54725599999999996</v>
      </c>
      <c r="I10" s="14">
        <v>0.55237400000000003</v>
      </c>
      <c r="J10" s="14">
        <v>0.54999600000000004</v>
      </c>
      <c r="K10" s="15">
        <f t="shared" si="0"/>
        <v>-0.15409200000000006</v>
      </c>
      <c r="L10" s="15">
        <f t="shared" si="1"/>
        <v>-0.151839</v>
      </c>
      <c r="M10" s="15">
        <f t="shared" si="2"/>
        <v>-0.15374300000000002</v>
      </c>
      <c r="N10" s="15">
        <f>M10-L10</f>
        <v>-1.9040000000000168E-3</v>
      </c>
    </row>
    <row r="11" spans="1:14" x14ac:dyDescent="0.25">
      <c r="A11" t="s">
        <v>23</v>
      </c>
      <c r="B11" s="14">
        <v>0.28465299999999999</v>
      </c>
      <c r="C11" s="14">
        <v>0.29206399999999999</v>
      </c>
      <c r="D11" s="14">
        <v>0.328685</v>
      </c>
      <c r="E11" s="14">
        <v>0.16980999999999999</v>
      </c>
      <c r="F11" s="14">
        <v>0.17624000000000001</v>
      </c>
      <c r="G11" s="14">
        <v>0.202704</v>
      </c>
      <c r="H11" s="14">
        <v>0.26361200000000001</v>
      </c>
      <c r="I11" s="14">
        <v>0.27010099999999998</v>
      </c>
      <c r="J11" s="14">
        <v>0.30355199999999999</v>
      </c>
      <c r="K11" s="15">
        <f t="shared" si="0"/>
        <v>-0.114843</v>
      </c>
      <c r="L11" s="15">
        <f t="shared" si="1"/>
        <v>-0.11582399999999998</v>
      </c>
      <c r="M11" s="15">
        <f t="shared" si="2"/>
        <v>-0.12598100000000001</v>
      </c>
      <c r="N11" s="15"/>
    </row>
    <row r="12" spans="1:14" x14ac:dyDescent="0.25">
      <c r="A12" t="s">
        <v>5</v>
      </c>
      <c r="B12" s="14">
        <v>0.38883600000000001</v>
      </c>
      <c r="C12" s="14">
        <v>0.38423099999999999</v>
      </c>
      <c r="D12" s="14">
        <v>0.39330599999999999</v>
      </c>
      <c r="E12" s="14">
        <v>0.25273800000000002</v>
      </c>
      <c r="F12" s="14">
        <v>0.23733199999999999</v>
      </c>
      <c r="G12" s="14">
        <v>0.24890300000000001</v>
      </c>
      <c r="H12" s="14">
        <v>0.36855500000000002</v>
      </c>
      <c r="I12" s="14">
        <v>0.362377</v>
      </c>
      <c r="J12" s="14">
        <v>0.37136799999999998</v>
      </c>
      <c r="K12" s="15">
        <f t="shared" si="0"/>
        <v>-0.136098</v>
      </c>
      <c r="L12" s="15">
        <f t="shared" si="1"/>
        <v>-0.146899</v>
      </c>
      <c r="M12" s="15">
        <f t="shared" si="2"/>
        <v>-0.14440299999999998</v>
      </c>
      <c r="N12" s="15">
        <f t="shared" ref="N12:N24" si="3">M12-L12</f>
        <v>2.496000000000026E-3</v>
      </c>
    </row>
    <row r="13" spans="1:14" x14ac:dyDescent="0.25">
      <c r="A13" t="s">
        <v>27</v>
      </c>
      <c r="B13" s="14">
        <v>0.51673800000000003</v>
      </c>
      <c r="C13" s="14">
        <v>0.51390999999999998</v>
      </c>
      <c r="D13" s="14">
        <v>0.51998699999999998</v>
      </c>
      <c r="E13" s="14">
        <v>0.31873600000000002</v>
      </c>
      <c r="F13" s="14">
        <v>0.320633</v>
      </c>
      <c r="G13" s="14">
        <v>0.307226</v>
      </c>
      <c r="H13" s="14">
        <v>0.49133300000000002</v>
      </c>
      <c r="I13" s="14">
        <v>0.48908200000000002</v>
      </c>
      <c r="J13" s="14">
        <v>0.49197999999999997</v>
      </c>
      <c r="K13" s="15">
        <f t="shared" si="0"/>
        <v>-0.19800200000000001</v>
      </c>
      <c r="L13" s="15">
        <f t="shared" si="1"/>
        <v>-0.19327699999999998</v>
      </c>
      <c r="M13" s="15">
        <f t="shared" si="2"/>
        <v>-0.21276099999999998</v>
      </c>
      <c r="N13" s="15">
        <f t="shared" si="3"/>
        <v>-1.9484000000000001E-2</v>
      </c>
    </row>
    <row r="14" spans="1:14" x14ac:dyDescent="0.25">
      <c r="A14" t="s">
        <v>6</v>
      </c>
      <c r="B14" s="14">
        <v>0.52227599999999996</v>
      </c>
      <c r="C14" s="14">
        <v>0.52406299999999995</v>
      </c>
      <c r="D14" s="14">
        <v>0.51944000000000001</v>
      </c>
      <c r="E14" s="14">
        <v>0.34737099999999999</v>
      </c>
      <c r="F14" s="14">
        <v>0.35194700000000001</v>
      </c>
      <c r="G14" s="14">
        <v>0.330565</v>
      </c>
      <c r="H14" s="14">
        <v>0.498087</v>
      </c>
      <c r="I14" s="14">
        <v>0.49966500000000003</v>
      </c>
      <c r="J14" s="14">
        <v>0.49156100000000003</v>
      </c>
      <c r="K14" s="15">
        <f t="shared" si="0"/>
        <v>-0.17490499999999998</v>
      </c>
      <c r="L14" s="15">
        <f t="shared" si="1"/>
        <v>-0.17211599999999994</v>
      </c>
      <c r="M14" s="15">
        <f t="shared" si="2"/>
        <v>-0.18887500000000002</v>
      </c>
      <c r="N14" s="15">
        <f t="shared" si="3"/>
        <v>-1.6759000000000079E-2</v>
      </c>
    </row>
    <row r="15" spans="1:14" x14ac:dyDescent="0.25">
      <c r="A15" t="s">
        <v>13</v>
      </c>
      <c r="B15" s="14">
        <v>0.37638100000000002</v>
      </c>
      <c r="C15" s="14">
        <v>0.38340400000000002</v>
      </c>
      <c r="D15" s="14">
        <v>0.37175999999999998</v>
      </c>
      <c r="E15" s="14">
        <v>0.24003099999999999</v>
      </c>
      <c r="F15" s="14">
        <v>0.25646000000000002</v>
      </c>
      <c r="G15" s="14">
        <v>0.24138399999999999</v>
      </c>
      <c r="H15" s="14">
        <v>0.35918600000000001</v>
      </c>
      <c r="I15" s="14">
        <v>0.36768200000000001</v>
      </c>
      <c r="J15" s="14">
        <v>0.35463299999999998</v>
      </c>
      <c r="K15" s="15">
        <f t="shared" si="0"/>
        <v>-0.13635000000000003</v>
      </c>
      <c r="L15" s="15">
        <f t="shared" si="1"/>
        <v>-0.126944</v>
      </c>
      <c r="M15" s="15">
        <f t="shared" si="2"/>
        <v>-0.13037599999999999</v>
      </c>
      <c r="N15" s="15">
        <f t="shared" si="3"/>
        <v>-3.4319999999999906E-3</v>
      </c>
    </row>
    <row r="16" spans="1:14" x14ac:dyDescent="0.25">
      <c r="A16" t="s">
        <v>14</v>
      </c>
      <c r="B16" s="14">
        <v>0.35309400000000002</v>
      </c>
      <c r="C16" s="14">
        <v>0.35344199999999998</v>
      </c>
      <c r="D16" s="14">
        <v>0.33372499999999999</v>
      </c>
      <c r="E16" s="14">
        <v>0.230436</v>
      </c>
      <c r="F16" s="14">
        <v>0.246031</v>
      </c>
      <c r="G16" s="14">
        <v>0.212393</v>
      </c>
      <c r="H16" s="14">
        <v>0.34192699999999998</v>
      </c>
      <c r="I16" s="14">
        <v>0.34388299999999999</v>
      </c>
      <c r="J16" s="14">
        <v>0.32246799999999998</v>
      </c>
      <c r="K16" s="15">
        <f t="shared" si="0"/>
        <v>-0.12265800000000002</v>
      </c>
      <c r="L16" s="15">
        <f t="shared" si="1"/>
        <v>-0.10741099999999998</v>
      </c>
      <c r="M16" s="15">
        <f t="shared" si="2"/>
        <v>-0.121332</v>
      </c>
      <c r="N16" s="15">
        <f t="shared" si="3"/>
        <v>-1.3921000000000017E-2</v>
      </c>
    </row>
    <row r="17" spans="1:14" x14ac:dyDescent="0.25">
      <c r="A17" t="s">
        <v>15</v>
      </c>
      <c r="B17" s="14">
        <v>0.40972599999999998</v>
      </c>
      <c r="C17" s="14">
        <v>0.414603</v>
      </c>
      <c r="D17" s="14">
        <v>0.38322000000000001</v>
      </c>
      <c r="E17" s="14">
        <v>0.28457700000000002</v>
      </c>
      <c r="F17" s="14">
        <v>0.30285099999999998</v>
      </c>
      <c r="G17" s="14">
        <v>0.28062999999999999</v>
      </c>
      <c r="H17" s="14">
        <v>0.39281300000000002</v>
      </c>
      <c r="I17" s="14">
        <v>0.39967200000000003</v>
      </c>
      <c r="J17" s="14">
        <v>0.36927100000000002</v>
      </c>
      <c r="K17" s="15">
        <f t="shared" si="0"/>
        <v>-0.12514899999999995</v>
      </c>
      <c r="L17" s="15">
        <f t="shared" si="1"/>
        <v>-0.11175200000000002</v>
      </c>
      <c r="M17" s="15">
        <f t="shared" si="2"/>
        <v>-0.10259000000000001</v>
      </c>
      <c r="N17" s="15">
        <f t="shared" si="3"/>
        <v>9.1620000000000035E-3</v>
      </c>
    </row>
    <row r="18" spans="1:14" x14ac:dyDescent="0.25">
      <c r="A18" t="s">
        <v>16</v>
      </c>
      <c r="B18" s="14">
        <v>0.44931100000000002</v>
      </c>
      <c r="C18" s="14">
        <v>0.458227</v>
      </c>
      <c r="D18" s="14">
        <v>0.44370999999999999</v>
      </c>
      <c r="E18" s="14">
        <v>0.27578799999999998</v>
      </c>
      <c r="F18" s="14">
        <v>0.29142200000000001</v>
      </c>
      <c r="G18" s="14">
        <v>0.28114800000000001</v>
      </c>
      <c r="H18" s="14">
        <v>0.42397099999999999</v>
      </c>
      <c r="I18" s="14">
        <v>0.43316300000000002</v>
      </c>
      <c r="J18" s="14">
        <v>0.41875400000000002</v>
      </c>
      <c r="K18" s="15">
        <f t="shared" si="0"/>
        <v>-0.17352300000000004</v>
      </c>
      <c r="L18" s="15">
        <f t="shared" si="1"/>
        <v>-0.16680499999999998</v>
      </c>
      <c r="M18" s="15">
        <f t="shared" si="2"/>
        <v>-0.16256199999999998</v>
      </c>
      <c r="N18" s="15">
        <f t="shared" si="3"/>
        <v>4.2429999999999968E-3</v>
      </c>
    </row>
    <row r="19" spans="1:14" x14ac:dyDescent="0.25">
      <c r="A19" t="s">
        <v>17</v>
      </c>
      <c r="B19" s="14">
        <v>0.45228699999999999</v>
      </c>
      <c r="C19" s="14">
        <v>0.448465</v>
      </c>
      <c r="D19" s="14">
        <v>0.43568699999999999</v>
      </c>
      <c r="E19" s="14">
        <v>0.27221400000000001</v>
      </c>
      <c r="F19" s="14">
        <v>0.29802899999999999</v>
      </c>
      <c r="G19" s="14">
        <v>0.26303300000000002</v>
      </c>
      <c r="H19" s="14">
        <v>0.42044799999999999</v>
      </c>
      <c r="I19" s="14">
        <v>0.42205399999999998</v>
      </c>
      <c r="J19" s="14">
        <v>0.40426899999999999</v>
      </c>
      <c r="K19" s="15">
        <f t="shared" si="0"/>
        <v>-0.18007299999999998</v>
      </c>
      <c r="L19" s="15">
        <f t="shared" si="1"/>
        <v>-0.15043600000000001</v>
      </c>
      <c r="M19" s="15">
        <f t="shared" si="2"/>
        <v>-0.17265399999999997</v>
      </c>
      <c r="N19" s="15">
        <f t="shared" si="3"/>
        <v>-2.221799999999996E-2</v>
      </c>
    </row>
    <row r="20" spans="1:14" x14ac:dyDescent="0.25">
      <c r="A20" t="s">
        <v>8</v>
      </c>
      <c r="B20" s="14">
        <v>0.38381199999999999</v>
      </c>
      <c r="C20" s="14">
        <v>0.41339700000000001</v>
      </c>
      <c r="D20" s="14">
        <v>0.40969899999999998</v>
      </c>
      <c r="E20" s="14">
        <v>0.30897000000000002</v>
      </c>
      <c r="F20" s="14">
        <v>0.31299700000000003</v>
      </c>
      <c r="G20" s="14">
        <v>0.33187699999999998</v>
      </c>
      <c r="H20" s="14">
        <v>0.36827500000000002</v>
      </c>
      <c r="I20" s="14">
        <v>0.39149299999999998</v>
      </c>
      <c r="J20" s="14">
        <v>0.394202</v>
      </c>
      <c r="K20" s="15">
        <f t="shared" si="0"/>
        <v>-7.4841999999999964E-2</v>
      </c>
      <c r="L20" s="15">
        <f t="shared" si="1"/>
        <v>-0.10039999999999999</v>
      </c>
      <c r="M20" s="15">
        <f t="shared" si="2"/>
        <v>-7.7822000000000002E-2</v>
      </c>
      <c r="N20" s="15">
        <f t="shared" si="3"/>
        <v>2.2577999999999987E-2</v>
      </c>
    </row>
    <row r="21" spans="1:14" x14ac:dyDescent="0.25">
      <c r="A21" t="s">
        <v>18</v>
      </c>
      <c r="B21" s="14">
        <v>0.40558899999999998</v>
      </c>
      <c r="C21" s="14">
        <v>0.398924</v>
      </c>
      <c r="D21" s="14">
        <v>0.44197700000000001</v>
      </c>
      <c r="E21" s="14">
        <v>0.228882</v>
      </c>
      <c r="F21" s="14">
        <v>0.24817500000000001</v>
      </c>
      <c r="G21" s="14">
        <v>0.2397</v>
      </c>
      <c r="H21" s="14">
        <v>0.384079</v>
      </c>
      <c r="I21" s="14">
        <v>0.38243500000000002</v>
      </c>
      <c r="J21" s="14">
        <v>0.41796299999999997</v>
      </c>
      <c r="K21" s="15">
        <f t="shared" si="0"/>
        <v>-0.17670699999999998</v>
      </c>
      <c r="L21" s="15">
        <f t="shared" si="1"/>
        <v>-0.15074899999999999</v>
      </c>
      <c r="M21" s="15">
        <f t="shared" si="2"/>
        <v>-0.20227700000000001</v>
      </c>
      <c r="N21" s="15">
        <f t="shared" si="3"/>
        <v>-5.1528000000000018E-2</v>
      </c>
    </row>
    <row r="22" spans="1:14" x14ac:dyDescent="0.25">
      <c r="A22" t="s">
        <v>19</v>
      </c>
      <c r="B22" s="14">
        <v>0.411796</v>
      </c>
      <c r="C22" s="14">
        <v>0.408217</v>
      </c>
      <c r="D22" s="14">
        <v>0.439776</v>
      </c>
      <c r="E22" s="14">
        <v>0.25616699999999998</v>
      </c>
      <c r="F22" s="14">
        <v>0.26684099999999999</v>
      </c>
      <c r="G22" s="14">
        <v>0.27968599999999999</v>
      </c>
      <c r="H22" s="14">
        <v>0.38936700000000002</v>
      </c>
      <c r="I22" s="14">
        <v>0.387735</v>
      </c>
      <c r="J22" s="14">
        <v>0.41738599999999998</v>
      </c>
      <c r="K22" s="15">
        <f t="shared" si="0"/>
        <v>-0.15562900000000002</v>
      </c>
      <c r="L22" s="15">
        <f t="shared" si="1"/>
        <v>-0.141376</v>
      </c>
      <c r="M22" s="15">
        <f t="shared" si="2"/>
        <v>-0.16009000000000001</v>
      </c>
      <c r="N22" s="15">
        <f t="shared" si="3"/>
        <v>-1.8714000000000008E-2</v>
      </c>
    </row>
    <row r="23" spans="1:14" x14ac:dyDescent="0.25">
      <c r="A23" t="s">
        <v>20</v>
      </c>
      <c r="B23" s="14">
        <v>0.47392299999999998</v>
      </c>
      <c r="C23" s="14">
        <v>0.478875</v>
      </c>
      <c r="D23" s="14">
        <v>0.486591</v>
      </c>
      <c r="E23" s="14">
        <v>0.25341200000000003</v>
      </c>
      <c r="F23" s="14">
        <v>0.24593200000000001</v>
      </c>
      <c r="G23" s="14">
        <v>0.242146</v>
      </c>
      <c r="H23" s="14">
        <v>0.45098700000000003</v>
      </c>
      <c r="I23" s="14">
        <v>0.45412799999999998</v>
      </c>
      <c r="J23" s="14">
        <v>0.459735</v>
      </c>
      <c r="K23" s="15">
        <f t="shared" si="0"/>
        <v>-0.22051099999999996</v>
      </c>
      <c r="L23" s="15">
        <f t="shared" si="1"/>
        <v>-0.23294299999999998</v>
      </c>
      <c r="M23" s="15">
        <f t="shared" si="2"/>
        <v>-0.244445</v>
      </c>
      <c r="N23" s="15">
        <f t="shared" si="3"/>
        <v>-1.1502000000000012E-2</v>
      </c>
    </row>
    <row r="24" spans="1:14" x14ac:dyDescent="0.25">
      <c r="A24" t="s">
        <v>21</v>
      </c>
      <c r="B24" s="14">
        <v>0.38610100000000003</v>
      </c>
      <c r="C24" s="14">
        <v>0.39550200000000002</v>
      </c>
      <c r="D24" s="14">
        <v>0.40349400000000002</v>
      </c>
      <c r="E24" s="14">
        <v>0.17666999999999999</v>
      </c>
      <c r="F24" s="14">
        <v>0.19642299999999999</v>
      </c>
      <c r="G24" s="14">
        <v>0.21304400000000001</v>
      </c>
      <c r="H24" s="14">
        <v>0.36185</v>
      </c>
      <c r="I24" s="14">
        <v>0.37263600000000002</v>
      </c>
      <c r="J24" s="14">
        <v>0.38265900000000003</v>
      </c>
      <c r="K24" s="15">
        <f t="shared" si="0"/>
        <v>-0.20943100000000003</v>
      </c>
      <c r="L24" s="15">
        <f t="shared" si="1"/>
        <v>-0.19907900000000003</v>
      </c>
      <c r="M24" s="15">
        <f t="shared" si="2"/>
        <v>-0.19045000000000001</v>
      </c>
      <c r="N24" s="15">
        <f t="shared" si="3"/>
        <v>8.6290000000000255E-3</v>
      </c>
    </row>
    <row r="25" spans="1:14" x14ac:dyDescent="0.25">
      <c r="A25" t="s">
        <v>93</v>
      </c>
      <c r="B25" s="14">
        <v>0.47321400000000002</v>
      </c>
      <c r="C25" s="14">
        <v>0.46674100000000002</v>
      </c>
      <c r="D25" s="14">
        <v>0.46910099999999999</v>
      </c>
      <c r="E25" s="14">
        <v>0.22548099999999999</v>
      </c>
      <c r="F25" s="14">
        <v>0.25862000000000002</v>
      </c>
      <c r="G25" s="14">
        <v>0.25609700000000002</v>
      </c>
      <c r="H25" s="14">
        <v>0.441353</v>
      </c>
      <c r="I25" s="14">
        <v>0.43828</v>
      </c>
      <c r="J25" s="14">
        <v>0.43907099999999999</v>
      </c>
      <c r="K25" s="15">
        <f t="shared" si="0"/>
        <v>-0.24773300000000004</v>
      </c>
      <c r="L25" s="15">
        <f t="shared" si="1"/>
        <v>-0.208121</v>
      </c>
      <c r="M25" s="15">
        <f t="shared" si="2"/>
        <v>-0.21300399999999997</v>
      </c>
      <c r="N25" s="15"/>
    </row>
    <row r="26" spans="1:14" x14ac:dyDescent="0.25">
      <c r="A26" t="s">
        <v>7</v>
      </c>
      <c r="B26" s="14">
        <v>0.53770899999999999</v>
      </c>
      <c r="C26" s="14">
        <v>0.53000800000000003</v>
      </c>
      <c r="D26" s="14">
        <v>0.53153499999999998</v>
      </c>
      <c r="E26" s="14">
        <v>0.43000899999999997</v>
      </c>
      <c r="F26" s="14">
        <v>0.426456</v>
      </c>
      <c r="G26" s="14">
        <v>0.425375</v>
      </c>
      <c r="H26" s="14">
        <v>0.52226099999999998</v>
      </c>
      <c r="I26" s="14">
        <v>0.51521799999999995</v>
      </c>
      <c r="J26" s="14">
        <v>0.51560700000000004</v>
      </c>
      <c r="K26" s="15">
        <f t="shared" si="0"/>
        <v>-0.10770000000000002</v>
      </c>
      <c r="L26" s="15">
        <f t="shared" si="1"/>
        <v>-0.10355200000000003</v>
      </c>
      <c r="M26" s="15">
        <f t="shared" si="2"/>
        <v>-0.10615999999999998</v>
      </c>
      <c r="N26" s="15">
        <f>M26-L26</f>
        <v>-2.6079999999999437E-3</v>
      </c>
    </row>
    <row r="27" spans="1:14" x14ac:dyDescent="0.25">
      <c r="A27" s="1" t="s">
        <v>90</v>
      </c>
      <c r="B27" s="17">
        <v>0.465725</v>
      </c>
      <c r="C27" s="17">
        <v>0.46839999999999998</v>
      </c>
      <c r="D27" s="17">
        <v>0.47934900000000003</v>
      </c>
      <c r="E27" s="17">
        <v>0.30805700000000003</v>
      </c>
      <c r="F27" s="17">
        <v>0.31473000000000001</v>
      </c>
      <c r="G27" s="17">
        <v>0.32347500000000001</v>
      </c>
      <c r="H27" s="17">
        <v>0.44387199999999999</v>
      </c>
      <c r="I27" s="17">
        <v>0.44688800000000001</v>
      </c>
      <c r="J27" s="17">
        <v>0.45726299999999998</v>
      </c>
      <c r="K27" s="18">
        <f t="shared" si="0"/>
        <v>-0.15766799999999997</v>
      </c>
      <c r="L27" s="18">
        <f t="shared" si="1"/>
        <v>-0.15366999999999997</v>
      </c>
      <c r="M27" s="18">
        <f t="shared" si="2"/>
        <v>-0.15587400000000001</v>
      </c>
    </row>
    <row r="29" spans="1:14" x14ac:dyDescent="0.25">
      <c r="A29" t="s">
        <v>76</v>
      </c>
    </row>
    <row r="30" spans="1:14" x14ac:dyDescent="0.25">
      <c r="A30" t="s">
        <v>112</v>
      </c>
    </row>
    <row r="31" spans="1:14" x14ac:dyDescent="0.25">
      <c r="A31" t="s">
        <v>114</v>
      </c>
    </row>
    <row r="32" spans="1:14" x14ac:dyDescent="0.25">
      <c r="A32" t="s">
        <v>113</v>
      </c>
    </row>
    <row r="33" spans="1:1" x14ac:dyDescent="0.25">
      <c r="A33" t="s">
        <v>115</v>
      </c>
    </row>
    <row r="34" spans="1:1" x14ac:dyDescent="0.25">
      <c r="A34" t="s">
        <v>116</v>
      </c>
    </row>
  </sheetData>
  <mergeCells count="5">
    <mergeCell ref="B2:J2"/>
    <mergeCell ref="B3:D3"/>
    <mergeCell ref="E3:G3"/>
    <mergeCell ref="H3:J3"/>
    <mergeCell ref="K3:M3"/>
  </mergeCells>
  <conditionalFormatting sqref="N5:N26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2"/>
  <sheetViews>
    <sheetView workbookViewId="0">
      <pane xSplit="1" ySplit="4" topLeftCell="B5" activePane="bottomRight" state="frozen"/>
      <selection activeCell="C27" sqref="C27"/>
      <selection pane="topRight" activeCell="C27" sqref="C27"/>
      <selection pane="bottomLeft" activeCell="C27" sqref="C27"/>
      <selection pane="bottomRight" sqref="A1:A1048576"/>
    </sheetView>
  </sheetViews>
  <sheetFormatPr defaultRowHeight="15" x14ac:dyDescent="0.25"/>
  <cols>
    <col min="1" max="1" width="26.5703125" bestFit="1" customWidth="1"/>
    <col min="11" max="11" width="2.5703125" customWidth="1"/>
    <col min="24" max="24" width="11.85546875" customWidth="1"/>
  </cols>
  <sheetData>
    <row r="1" spans="1:24" x14ac:dyDescent="0.25">
      <c r="A1" s="1" t="s">
        <v>100</v>
      </c>
    </row>
    <row r="2" spans="1:24" x14ac:dyDescent="0.25">
      <c r="B2" s="34" t="s">
        <v>101</v>
      </c>
      <c r="C2" s="34"/>
      <c r="D2" s="34"/>
      <c r="E2" s="34"/>
      <c r="F2" s="34"/>
      <c r="G2" s="34"/>
      <c r="H2" s="34"/>
      <c r="I2" s="34"/>
      <c r="J2" s="34"/>
      <c r="K2" s="1"/>
      <c r="L2" s="34" t="s">
        <v>102</v>
      </c>
      <c r="M2" s="34"/>
      <c r="N2" s="34"/>
      <c r="O2" s="34"/>
      <c r="P2" s="34"/>
      <c r="Q2" s="34"/>
      <c r="R2" s="34"/>
      <c r="S2" s="34"/>
      <c r="T2" s="34"/>
    </row>
    <row r="3" spans="1:24" x14ac:dyDescent="0.25">
      <c r="B3" s="35" t="s">
        <v>84</v>
      </c>
      <c r="C3" s="35"/>
      <c r="D3" s="35"/>
      <c r="E3" s="35" t="s">
        <v>85</v>
      </c>
      <c r="F3" s="35"/>
      <c r="G3" s="35"/>
      <c r="H3" s="35" t="s">
        <v>86</v>
      </c>
      <c r="I3" s="35"/>
      <c r="J3" s="35"/>
      <c r="L3" s="35" t="s">
        <v>84</v>
      </c>
      <c r="M3" s="35"/>
      <c r="N3" s="35"/>
      <c r="O3" s="35" t="s">
        <v>85</v>
      </c>
      <c r="P3" s="35"/>
      <c r="Q3" s="35"/>
      <c r="R3" s="35" t="s">
        <v>86</v>
      </c>
      <c r="S3" s="35"/>
      <c r="T3" s="35"/>
      <c r="U3" s="35" t="s">
        <v>87</v>
      </c>
      <c r="V3" s="35"/>
      <c r="W3" s="35"/>
      <c r="X3" s="2" t="s">
        <v>91</v>
      </c>
    </row>
    <row r="4" spans="1:24" x14ac:dyDescent="0.25">
      <c r="A4" t="s">
        <v>88</v>
      </c>
      <c r="B4">
        <v>2016</v>
      </c>
      <c r="C4">
        <v>2017</v>
      </c>
      <c r="D4">
        <v>2018</v>
      </c>
      <c r="E4">
        <v>2016</v>
      </c>
      <c r="F4">
        <v>2017</v>
      </c>
      <c r="G4">
        <v>2018</v>
      </c>
      <c r="H4">
        <v>2016</v>
      </c>
      <c r="I4">
        <v>2017</v>
      </c>
      <c r="J4">
        <v>2018</v>
      </c>
      <c r="L4">
        <v>2016</v>
      </c>
      <c r="M4">
        <v>2017</v>
      </c>
      <c r="N4">
        <v>2018</v>
      </c>
      <c r="O4">
        <v>2016</v>
      </c>
      <c r="P4">
        <v>2017</v>
      </c>
      <c r="Q4">
        <v>2018</v>
      </c>
      <c r="R4">
        <v>2016</v>
      </c>
      <c r="S4">
        <v>2017</v>
      </c>
      <c r="T4">
        <v>2018</v>
      </c>
      <c r="U4">
        <v>2016</v>
      </c>
      <c r="V4">
        <v>2017</v>
      </c>
      <c r="W4">
        <v>2018</v>
      </c>
      <c r="X4" s="2" t="s">
        <v>89</v>
      </c>
    </row>
    <row r="5" spans="1:24" x14ac:dyDescent="0.25">
      <c r="A5" t="s">
        <v>11</v>
      </c>
      <c r="B5">
        <v>368074</v>
      </c>
      <c r="C5">
        <v>376932</v>
      </c>
      <c r="D5">
        <v>374988</v>
      </c>
      <c r="E5">
        <v>127003</v>
      </c>
      <c r="F5">
        <v>129145</v>
      </c>
      <c r="G5">
        <v>127203</v>
      </c>
      <c r="H5">
        <v>495077</v>
      </c>
      <c r="I5">
        <v>506077</v>
      </c>
      <c r="J5">
        <v>502191</v>
      </c>
      <c r="L5" s="14">
        <f>B5/'T1'!B$4</f>
        <v>0.93585828665576742</v>
      </c>
      <c r="M5" s="14">
        <f>C5/'T1'!C$4</f>
        <v>0.97281058774037532</v>
      </c>
      <c r="N5" s="14">
        <f>D5/'T1'!D$4</f>
        <v>0.97378992991084989</v>
      </c>
      <c r="O5" s="14">
        <f>E5/'T1'!B$5</f>
        <v>0.86690284091684755</v>
      </c>
      <c r="P5" s="14">
        <f>F5/'T1'!C$5</f>
        <v>0.92819255979760806</v>
      </c>
      <c r="Q5" s="14">
        <f>G5/'T1'!D$5</f>
        <v>0.9262309406265018</v>
      </c>
      <c r="R5" s="14">
        <f>H5/'T1'!B$6</f>
        <v>0.91714384692193263</v>
      </c>
      <c r="S5" s="14">
        <f>I5/'T1'!C$6</f>
        <v>0.96102187036534159</v>
      </c>
      <c r="T5" s="14">
        <f>J5/'T1'!D$6</f>
        <v>0.96128748217413362</v>
      </c>
      <c r="U5" s="15">
        <f t="shared" ref="U5:U26" si="0">O5-L5</f>
        <v>-6.8955445738919874E-2</v>
      </c>
      <c r="V5" s="15">
        <f t="shared" ref="V5:V26" si="1">P5-M5</f>
        <v>-4.4618027942767258E-2</v>
      </c>
      <c r="W5" s="15">
        <f t="shared" ref="W5:W26" si="2">Q5-N5</f>
        <v>-4.7558989284348097E-2</v>
      </c>
      <c r="X5" s="19">
        <f>V5-U5</f>
        <v>2.4337417796152616E-2</v>
      </c>
    </row>
    <row r="6" spans="1:24" x14ac:dyDescent="0.25">
      <c r="A6" t="s">
        <v>12</v>
      </c>
      <c r="B6">
        <v>386276</v>
      </c>
      <c r="C6">
        <v>379129</v>
      </c>
      <c r="D6">
        <v>377799</v>
      </c>
      <c r="E6">
        <v>138404</v>
      </c>
      <c r="F6">
        <v>130965</v>
      </c>
      <c r="G6">
        <v>129159</v>
      </c>
      <c r="H6">
        <v>524680</v>
      </c>
      <c r="I6">
        <v>510094</v>
      </c>
      <c r="J6">
        <v>506958</v>
      </c>
      <c r="L6" s="16">
        <f>B6/'T1'!B$4</f>
        <v>0.98213836222130124</v>
      </c>
      <c r="M6" s="16">
        <f>C6/'T1'!C$4</f>
        <v>0.97848074803789742</v>
      </c>
      <c r="N6" s="16">
        <f>D6/'T1'!D$4</f>
        <v>0.98108969281787473</v>
      </c>
      <c r="O6" s="16">
        <f>E6/'T1'!B$5</f>
        <v>0.94472430410506336</v>
      </c>
      <c r="P6" s="16">
        <f>F6/'T1'!C$5</f>
        <v>0.94127328656853726</v>
      </c>
      <c r="Q6" s="16">
        <f>G6/'T1'!D$5</f>
        <v>0.94047358993402941</v>
      </c>
      <c r="R6" s="14">
        <f>H6/'T1'!B$6</f>
        <v>0.9719842238742652</v>
      </c>
      <c r="S6" s="14">
        <f>I6/'T1'!C$6</f>
        <v>0.96865000769080312</v>
      </c>
      <c r="T6" s="14">
        <f>J6/'T1'!D$6</f>
        <v>0.97041241158848812</v>
      </c>
      <c r="U6" s="15">
        <f t="shared" si="0"/>
        <v>-3.741405811623788E-2</v>
      </c>
      <c r="V6" s="15">
        <f t="shared" si="1"/>
        <v>-3.7207461469360159E-2</v>
      </c>
      <c r="W6" s="15">
        <f t="shared" si="2"/>
        <v>-4.0616102883845318E-2</v>
      </c>
      <c r="X6" s="19">
        <f>V6-U6</f>
        <v>2.0659664687772139E-4</v>
      </c>
    </row>
    <row r="7" spans="1:24" x14ac:dyDescent="0.25">
      <c r="A7" t="s">
        <v>24</v>
      </c>
      <c r="B7">
        <v>380479</v>
      </c>
      <c r="C7">
        <v>380711</v>
      </c>
      <c r="D7">
        <v>378656</v>
      </c>
      <c r="E7">
        <v>137490</v>
      </c>
      <c r="F7">
        <v>131974</v>
      </c>
      <c r="G7">
        <v>129987</v>
      </c>
      <c r="H7">
        <v>517969</v>
      </c>
      <c r="I7">
        <v>512685</v>
      </c>
      <c r="J7">
        <v>508643</v>
      </c>
      <c r="L7" s="16">
        <f>B7/'T1'!B$4</f>
        <v>0.96739901500377579</v>
      </c>
      <c r="M7" s="16">
        <f>C7/'T1'!C$4</f>
        <v>0.98256367639050557</v>
      </c>
      <c r="N7" s="16">
        <f>D7/'T1'!D$4</f>
        <v>0.98331519862054995</v>
      </c>
      <c r="O7" s="16">
        <f>E7/'T1'!B$5</f>
        <v>0.93848548142687471</v>
      </c>
      <c r="P7" s="16">
        <f>F7/'T1'!C$5</f>
        <v>0.9485251839926403</v>
      </c>
      <c r="Q7" s="16">
        <f>G7/'T1'!D$5</f>
        <v>0.94650268688016082</v>
      </c>
      <c r="R7" s="16">
        <f>H7/'T1'!B$6</f>
        <v>0.95955191060442424</v>
      </c>
      <c r="S7" s="16">
        <f>I7/'T1'!C$6</f>
        <v>0.97357022272945648</v>
      </c>
      <c r="T7" s="16">
        <f>J7/'T1'!D$6</f>
        <v>0.97363781667831129</v>
      </c>
      <c r="U7" s="15">
        <f t="shared" si="0"/>
        <v>-2.8913533576901074E-2</v>
      </c>
      <c r="V7" s="15">
        <f t="shared" si="1"/>
        <v>-3.4038492397865272E-2</v>
      </c>
      <c r="W7" s="15">
        <f t="shared" si="2"/>
        <v>-3.6812511740389131E-2</v>
      </c>
      <c r="X7" s="19">
        <f>V7-U7</f>
        <v>-5.1249588209641983E-3</v>
      </c>
    </row>
    <row r="8" spans="1:24" x14ac:dyDescent="0.25">
      <c r="A8" t="s">
        <v>28</v>
      </c>
      <c r="B8">
        <v>112386</v>
      </c>
      <c r="C8">
        <v>114718</v>
      </c>
      <c r="D8">
        <v>124561</v>
      </c>
      <c r="E8">
        <v>18575</v>
      </c>
      <c r="F8">
        <v>19342</v>
      </c>
      <c r="G8">
        <v>22490</v>
      </c>
      <c r="H8">
        <v>130961</v>
      </c>
      <c r="I8">
        <v>134060</v>
      </c>
      <c r="J8">
        <v>147051</v>
      </c>
      <c r="L8" s="14">
        <f>B8/'T1'!B$4</f>
        <v>0.28575060831271726</v>
      </c>
      <c r="M8" s="14">
        <f>C8/'T1'!C$4</f>
        <v>0.2960716654579616</v>
      </c>
      <c r="N8" s="14">
        <f>D8/'T1'!D$4</f>
        <v>0.32346701083668111</v>
      </c>
      <c r="O8" s="14">
        <f>E8/'T1'!B$5</f>
        <v>0.12679007795115424</v>
      </c>
      <c r="P8" s="14">
        <f>F8/'T1'!C$5</f>
        <v>0.13901506439742412</v>
      </c>
      <c r="Q8" s="14">
        <f>G8/'T1'!D$5</f>
        <v>0.16376134096436426</v>
      </c>
      <c r="R8" s="14">
        <f>H8/'T1'!B$6</f>
        <v>0.24260887768315478</v>
      </c>
      <c r="S8" s="14">
        <f>I8/'T1'!C$6</f>
        <v>0.2545750783797282</v>
      </c>
      <c r="T8" s="14">
        <f>J8/'T1'!D$6</f>
        <v>0.28148311208521959</v>
      </c>
      <c r="U8" s="15">
        <f t="shared" si="0"/>
        <v>-0.15896053036156302</v>
      </c>
      <c r="V8" s="15">
        <f t="shared" si="1"/>
        <v>-0.15705660106053748</v>
      </c>
      <c r="W8" s="15">
        <f t="shared" si="2"/>
        <v>-0.15970566987231685</v>
      </c>
      <c r="X8" s="19">
        <f t="shared" ref="X8:X26" si="3">W8-V8</f>
        <v>-2.6490688117793704E-3</v>
      </c>
    </row>
    <row r="9" spans="1:24" x14ac:dyDescent="0.25">
      <c r="A9" t="s">
        <v>26</v>
      </c>
      <c r="B9">
        <v>112322</v>
      </c>
      <c r="C9">
        <v>114797</v>
      </c>
      <c r="D9">
        <v>123895</v>
      </c>
      <c r="E9">
        <v>18331</v>
      </c>
      <c r="F9">
        <v>19209</v>
      </c>
      <c r="G9">
        <v>21746</v>
      </c>
      <c r="H9">
        <v>130653</v>
      </c>
      <c r="I9">
        <v>134006</v>
      </c>
      <c r="J9">
        <v>145641</v>
      </c>
      <c r="L9" s="14">
        <f>B9/'T1'!B$4</f>
        <v>0.28558788307174404</v>
      </c>
      <c r="M9" s="14">
        <f>C9/'T1'!C$4</f>
        <v>0.29627555378909687</v>
      </c>
      <c r="N9" s="14">
        <f>D9/'T1'!D$4</f>
        <v>0.32173750457695915</v>
      </c>
      <c r="O9" s="14">
        <f>E9/'T1'!B$5</f>
        <v>0.12512457167820235</v>
      </c>
      <c r="P9" s="14">
        <f>F9/'T1'!C$5</f>
        <v>0.13805916513339467</v>
      </c>
      <c r="Q9" s="14">
        <f>G9/'T1'!D$5</f>
        <v>0.15834389153450712</v>
      </c>
      <c r="R9" s="14">
        <f>H9/'T1'!B$6</f>
        <v>0.24203829915728517</v>
      </c>
      <c r="S9" s="14">
        <f>I9/'T1'!C$6</f>
        <v>0.25447253433801176</v>
      </c>
      <c r="T9" s="14">
        <f>J9/'T1'!D$6</f>
        <v>0.27878410841955148</v>
      </c>
      <c r="U9" s="15">
        <f t="shared" si="0"/>
        <v>-0.1604633113935417</v>
      </c>
      <c r="V9" s="15">
        <f t="shared" si="1"/>
        <v>-0.1582163886557022</v>
      </c>
      <c r="W9" s="15">
        <f t="shared" si="2"/>
        <v>-0.16339361304245203</v>
      </c>
      <c r="X9" s="19">
        <f t="shared" si="3"/>
        <v>-5.1772243867498347E-3</v>
      </c>
    </row>
    <row r="10" spans="1:24" x14ac:dyDescent="0.25">
      <c r="A10" t="s">
        <v>25</v>
      </c>
      <c r="B10">
        <v>112128</v>
      </c>
      <c r="C10">
        <v>114464</v>
      </c>
      <c r="D10">
        <v>123328</v>
      </c>
      <c r="E10">
        <v>18299</v>
      </c>
      <c r="F10">
        <v>19135</v>
      </c>
      <c r="G10">
        <v>21388</v>
      </c>
      <c r="H10">
        <v>130427</v>
      </c>
      <c r="I10">
        <v>133599</v>
      </c>
      <c r="J10">
        <v>144716</v>
      </c>
      <c r="L10" s="14">
        <f>B10/'T1'!B$4</f>
        <v>0.285094622185044</v>
      </c>
      <c r="M10" s="14">
        <f>C10/'T1'!C$4</f>
        <v>0.29541612576038734</v>
      </c>
      <c r="N10" s="14">
        <f>D10/'T1'!D$4</f>
        <v>0.32026508708557422</v>
      </c>
      <c r="O10" s="14">
        <f>E10/'T1'!B$5</f>
        <v>0.12490614462601193</v>
      </c>
      <c r="P10" s="14">
        <f>F10/'T1'!C$5</f>
        <v>0.13752731140754371</v>
      </c>
      <c r="Q10" s="14">
        <f>G10/'T1'!D$5</f>
        <v>0.15573710807229091</v>
      </c>
      <c r="R10" s="14">
        <f>H10/'T1'!B$6</f>
        <v>0.24161962790128991</v>
      </c>
      <c r="S10" s="14">
        <f>I10/'T1'!C$6</f>
        <v>0.25369965609766748</v>
      </c>
      <c r="T10" s="14">
        <f>J10/'T1'!D$6</f>
        <v>0.27701348544739335</v>
      </c>
      <c r="U10" s="15">
        <f t="shared" si="0"/>
        <v>-0.16018847755903207</v>
      </c>
      <c r="V10" s="15">
        <f t="shared" si="1"/>
        <v>-0.15788881435284363</v>
      </c>
      <c r="W10" s="15">
        <f t="shared" si="2"/>
        <v>-0.16452797901328331</v>
      </c>
      <c r="X10" s="19">
        <f t="shared" si="3"/>
        <v>-6.6391646604396781E-3</v>
      </c>
    </row>
    <row r="11" spans="1:24" x14ac:dyDescent="0.25">
      <c r="A11" t="s">
        <v>23</v>
      </c>
      <c r="B11">
        <v>268095</v>
      </c>
      <c r="C11">
        <v>264896</v>
      </c>
      <c r="D11">
        <v>250908</v>
      </c>
      <c r="E11">
        <v>114035</v>
      </c>
      <c r="F11">
        <v>111181</v>
      </c>
      <c r="G11">
        <v>104544</v>
      </c>
      <c r="H11">
        <v>382130</v>
      </c>
      <c r="I11">
        <v>376077</v>
      </c>
      <c r="J11">
        <v>355452</v>
      </c>
      <c r="L11" s="14">
        <f>B11/'T1'!B$4</f>
        <v>0.68165349185483892</v>
      </c>
      <c r="M11" s="14">
        <f>C11/'T1'!C$4</f>
        <v>0.6836608020812095</v>
      </c>
      <c r="N11" s="14">
        <f>D11/'T1'!D$4</f>
        <v>0.65157200692841244</v>
      </c>
      <c r="O11" s="14">
        <f>E11/'T1'!B$5</f>
        <v>0.77838527801668234</v>
      </c>
      <c r="P11" s="14">
        <f>F11/'T1'!C$5</f>
        <v>0.79908147424103038</v>
      </c>
      <c r="Q11" s="14">
        <f>G11/'T1'!D$5</f>
        <v>0.76123902311153835</v>
      </c>
      <c r="R11" s="14">
        <f>H11/'T1'!B$6</f>
        <v>0.70790640289142526</v>
      </c>
      <c r="S11" s="14">
        <f>I11/'T1'!C$6</f>
        <v>0.71415658475170096</v>
      </c>
      <c r="T11" s="14">
        <f>J11/'T1'!D$6</f>
        <v>0.68040159643195541</v>
      </c>
      <c r="U11" s="15">
        <f t="shared" si="0"/>
        <v>9.6731786161843414E-2</v>
      </c>
      <c r="V11" s="15">
        <f t="shared" si="1"/>
        <v>0.11542067215982088</v>
      </c>
      <c r="W11" s="15">
        <f t="shared" si="2"/>
        <v>0.10966701618312591</v>
      </c>
      <c r="X11" s="19">
        <f t="shared" si="3"/>
        <v>-5.7536559766949713E-3</v>
      </c>
    </row>
    <row r="12" spans="1:24" x14ac:dyDescent="0.25">
      <c r="A12" t="s">
        <v>5</v>
      </c>
      <c r="B12">
        <v>47004</v>
      </c>
      <c r="C12">
        <v>52450</v>
      </c>
      <c r="D12">
        <v>52830</v>
      </c>
      <c r="E12">
        <v>13195</v>
      </c>
      <c r="F12">
        <v>14353</v>
      </c>
      <c r="G12">
        <v>14360</v>
      </c>
      <c r="H12">
        <v>60199</v>
      </c>
      <c r="I12">
        <v>66803</v>
      </c>
      <c r="J12">
        <v>67190</v>
      </c>
      <c r="L12" s="14">
        <f>B12/'T1'!B$4</f>
        <v>0.11951151916725358</v>
      </c>
      <c r="M12" s="14">
        <f>C12/'T1'!C$4</f>
        <v>0.13536636668413052</v>
      </c>
      <c r="N12" s="14">
        <f>D12/'T1'!D$4</f>
        <v>0.13719191546713549</v>
      </c>
      <c r="O12" s="14">
        <f>E12/'T1'!B$5</f>
        <v>9.0067029801640927E-2</v>
      </c>
      <c r="P12" s="14">
        <f>F12/'T1'!C$5</f>
        <v>0.1031580611775529</v>
      </c>
      <c r="Q12" s="14">
        <f>G12/'T1'!D$5</f>
        <v>0.10456259921068345</v>
      </c>
      <c r="R12" s="14">
        <f>H12/'T1'!B$6</f>
        <v>0.11152031389229033</v>
      </c>
      <c r="S12" s="14">
        <f>I12/'T1'!C$6</f>
        <v>0.12685647442190798</v>
      </c>
      <c r="T12" s="14">
        <f>J12/'T1'!D$6</f>
        <v>0.12861422432357417</v>
      </c>
      <c r="U12" s="15">
        <f t="shared" si="0"/>
        <v>-2.9444489365612656E-2</v>
      </c>
      <c r="V12" s="15">
        <f t="shared" si="1"/>
        <v>-3.220830550657762E-2</v>
      </c>
      <c r="W12" s="15">
        <f t="shared" si="2"/>
        <v>-3.2629316256452046E-2</v>
      </c>
      <c r="X12" s="19">
        <f t="shared" si="3"/>
        <v>-4.2101074987442588E-4</v>
      </c>
    </row>
    <row r="13" spans="1:24" x14ac:dyDescent="0.25">
      <c r="A13" t="s">
        <v>27</v>
      </c>
      <c r="B13">
        <v>167922</v>
      </c>
      <c r="C13">
        <v>172040</v>
      </c>
      <c r="D13">
        <v>174658</v>
      </c>
      <c r="E13">
        <v>47495</v>
      </c>
      <c r="F13">
        <v>49107</v>
      </c>
      <c r="G13">
        <v>49185</v>
      </c>
      <c r="H13">
        <v>215417</v>
      </c>
      <c r="I13">
        <v>221147</v>
      </c>
      <c r="J13">
        <v>223843</v>
      </c>
      <c r="L13" s="14">
        <f>B13/'T1'!B$4</f>
        <v>0.42695543616721038</v>
      </c>
      <c r="M13" s="14">
        <f>C13/'T1'!C$4</f>
        <v>0.44401200618375242</v>
      </c>
      <c r="N13" s="14">
        <f>D13/'T1'!D$4</f>
        <v>0.45356171818396651</v>
      </c>
      <c r="O13" s="14">
        <f>E13/'T1'!B$5</f>
        <v>0.32419352636824073</v>
      </c>
      <c r="P13" s="14">
        <f>F13/'T1'!C$5</f>
        <v>0.35294244480220793</v>
      </c>
      <c r="Q13" s="14">
        <f>G13/'T1'!D$5</f>
        <v>0.35814146533269253</v>
      </c>
      <c r="R13" s="14">
        <f>H13/'T1'!B$6</f>
        <v>0.3990659555430407</v>
      </c>
      <c r="S13" s="14">
        <f>I13/'T1'!C$6</f>
        <v>0.41995013321230606</v>
      </c>
      <c r="T13" s="14">
        <f>J13/'T1'!D$6</f>
        <v>0.42847735995329383</v>
      </c>
      <c r="U13" s="15">
        <f t="shared" si="0"/>
        <v>-0.10276190979896965</v>
      </c>
      <c r="V13" s="15">
        <f t="shared" si="1"/>
        <v>-9.1069561381544484E-2</v>
      </c>
      <c r="W13" s="15">
        <f t="shared" si="2"/>
        <v>-9.5420252851273979E-2</v>
      </c>
      <c r="X13" s="19">
        <f t="shared" si="3"/>
        <v>-4.3506914697294952E-3</v>
      </c>
    </row>
    <row r="14" spans="1:24" x14ac:dyDescent="0.25">
      <c r="A14" t="s">
        <v>6</v>
      </c>
      <c r="B14">
        <v>181482</v>
      </c>
      <c r="C14">
        <v>179883</v>
      </c>
      <c r="D14">
        <v>177495</v>
      </c>
      <c r="E14">
        <v>53860</v>
      </c>
      <c r="F14">
        <v>55104</v>
      </c>
      <c r="G14">
        <v>55281</v>
      </c>
      <c r="H14">
        <v>235342</v>
      </c>
      <c r="I14">
        <v>234987</v>
      </c>
      <c r="J14">
        <v>232776</v>
      </c>
      <c r="L14" s="14">
        <f>B14/'T1'!B$4</f>
        <v>0.46143284659840683</v>
      </c>
      <c r="M14" s="14">
        <f>C14/'T1'!C$4</f>
        <v>0.46425372999507053</v>
      </c>
      <c r="N14" s="14">
        <f>D14/'T1'!D$4</f>
        <v>0.46092899935338277</v>
      </c>
      <c r="O14" s="14">
        <f>E14/'T1'!B$5</f>
        <v>0.36764003221799019</v>
      </c>
      <c r="P14" s="14">
        <f>F14/'T1'!C$5</f>
        <v>0.39604415823367067</v>
      </c>
      <c r="Q14" s="14">
        <f>G14/'T1'!D$5</f>
        <v>0.40252959937087684</v>
      </c>
      <c r="R14" s="14">
        <f>H14/'T1'!B$6</f>
        <v>0.43597756959483369</v>
      </c>
      <c r="S14" s="14">
        <f>I14/'T1'!C$6</f>
        <v>0.44623179131148133</v>
      </c>
      <c r="T14" s="14">
        <f>J14/'T1'!D$6</f>
        <v>0.44557679239684927</v>
      </c>
      <c r="U14" s="15">
        <f t="shared" si="0"/>
        <v>-9.3792814380416645E-2</v>
      </c>
      <c r="V14" s="15">
        <f t="shared" si="1"/>
        <v>-6.8209571761399856E-2</v>
      </c>
      <c r="W14" s="15">
        <f t="shared" si="2"/>
        <v>-5.8399399982505928E-2</v>
      </c>
      <c r="X14" s="19">
        <f t="shared" si="3"/>
        <v>9.810171778893928E-3</v>
      </c>
    </row>
    <row r="15" spans="1:24" x14ac:dyDescent="0.25">
      <c r="A15" t="s">
        <v>13</v>
      </c>
      <c r="B15">
        <v>106262</v>
      </c>
      <c r="C15">
        <v>97419</v>
      </c>
      <c r="D15">
        <v>88928</v>
      </c>
      <c r="E15">
        <v>24883</v>
      </c>
      <c r="F15">
        <v>22668</v>
      </c>
      <c r="G15">
        <v>20906</v>
      </c>
      <c r="H15">
        <v>131145</v>
      </c>
      <c r="I15">
        <v>120087</v>
      </c>
      <c r="J15">
        <v>109834</v>
      </c>
      <c r="L15" s="14">
        <f>B15/'T1'!B$4</f>
        <v>0.27017983681709429</v>
      </c>
      <c r="M15" s="14">
        <f>C15/'T1'!C$4</f>
        <v>0.25142528266923375</v>
      </c>
      <c r="N15" s="14">
        <f>D15/'T1'!D$4</f>
        <v>0.23093323222906351</v>
      </c>
      <c r="O15" s="14">
        <f>E15/'T1'!B$5</f>
        <v>0.16984751061418957</v>
      </c>
      <c r="P15" s="14">
        <f>F15/'T1'!C$5</f>
        <v>0.16291973321067157</v>
      </c>
      <c r="Q15" s="14">
        <f>G15/'T1'!D$5</f>
        <v>0.15222741637176518</v>
      </c>
      <c r="R15" s="14">
        <f>H15/'T1'!B$6</f>
        <v>0.24294974277653145</v>
      </c>
      <c r="S15" s="14">
        <f>I15/'T1'!C$6</f>
        <v>0.22804085810373279</v>
      </c>
      <c r="T15" s="14">
        <f>J15/'T1'!D$6</f>
        <v>0.21024281462056027</v>
      </c>
      <c r="U15" s="15">
        <f t="shared" si="0"/>
        <v>-0.10033232620290472</v>
      </c>
      <c r="V15" s="15">
        <f t="shared" si="1"/>
        <v>-8.8505549458562177E-2</v>
      </c>
      <c r="W15" s="15">
        <f t="shared" si="2"/>
        <v>-7.8705815857298328E-2</v>
      </c>
      <c r="X15" s="19">
        <f t="shared" si="3"/>
        <v>9.7997336012638492E-3</v>
      </c>
    </row>
    <row r="16" spans="1:24" x14ac:dyDescent="0.25">
      <c r="A16" t="s">
        <v>14</v>
      </c>
      <c r="B16">
        <v>41213</v>
      </c>
      <c r="C16">
        <v>36711</v>
      </c>
      <c r="D16">
        <v>34643</v>
      </c>
      <c r="E16">
        <v>6274</v>
      </c>
      <c r="F16">
        <v>5454</v>
      </c>
      <c r="G16">
        <v>5247</v>
      </c>
      <c r="H16">
        <v>47487</v>
      </c>
      <c r="I16">
        <v>42165</v>
      </c>
      <c r="J16">
        <v>39890</v>
      </c>
      <c r="L16" s="14">
        <f>B16/'T1'!B$4</f>
        <v>0.10478742744106931</v>
      </c>
      <c r="M16" s="14">
        <f>C16/'T1'!C$4</f>
        <v>9.474613321908705E-2</v>
      </c>
      <c r="N16" s="14">
        <f>D16/'T1'!D$4</f>
        <v>8.9962890924247113E-2</v>
      </c>
      <c r="O16" s="14">
        <f>E16/'T1'!B$5</f>
        <v>4.2825353920082999E-2</v>
      </c>
      <c r="P16" s="14">
        <f>F16/'T1'!C$5</f>
        <v>3.919905703771849E-2</v>
      </c>
      <c r="Q16" s="14">
        <f>G16/'T1'!D$5</f>
        <v>3.8206125212984401E-2</v>
      </c>
      <c r="R16" s="14">
        <f>H16/'T1'!B$6</f>
        <v>8.7970982006398635E-2</v>
      </c>
      <c r="S16" s="14">
        <f>I16/'T1'!C$6</f>
        <v>8.0069805906916591E-2</v>
      </c>
      <c r="T16" s="14">
        <f>J16/'T1'!D$6</f>
        <v>7.6356919307447146E-2</v>
      </c>
      <c r="U16" s="15">
        <f t="shared" si="0"/>
        <v>-6.1962073520986309E-2</v>
      </c>
      <c r="V16" s="15">
        <f t="shared" si="1"/>
        <v>-5.554707618136856E-2</v>
      </c>
      <c r="W16" s="15">
        <f t="shared" si="2"/>
        <v>-5.1756765711262712E-2</v>
      </c>
      <c r="X16" s="19">
        <f t="shared" si="3"/>
        <v>3.7903104701058482E-3</v>
      </c>
    </row>
    <row r="17" spans="1:24" x14ac:dyDescent="0.25">
      <c r="A17" t="s">
        <v>15</v>
      </c>
      <c r="B17">
        <v>66059</v>
      </c>
      <c r="C17">
        <v>65642</v>
      </c>
      <c r="D17">
        <v>65197</v>
      </c>
      <c r="E17">
        <v>17042</v>
      </c>
      <c r="F17">
        <v>16687</v>
      </c>
      <c r="G17">
        <v>16557</v>
      </c>
      <c r="H17">
        <v>83101</v>
      </c>
      <c r="I17">
        <v>82329</v>
      </c>
      <c r="J17">
        <v>81754</v>
      </c>
      <c r="L17" s="14">
        <f>B17/'T1'!B$4</f>
        <v>0.16796041708513326</v>
      </c>
      <c r="M17" s="14">
        <f>C17/'T1'!C$4</f>
        <v>0.16941313711877398</v>
      </c>
      <c r="N17" s="14">
        <f>D17/'T1'!D$4</f>
        <v>0.16930723665930025</v>
      </c>
      <c r="O17" s="14">
        <f>E17/'T1'!B$5</f>
        <v>0.11632605698215724</v>
      </c>
      <c r="P17" s="14">
        <f>F17/'T1'!C$5</f>
        <v>0.11993301517939282</v>
      </c>
      <c r="Q17" s="14">
        <f>G17/'T1'!D$5</f>
        <v>0.12056009436847394</v>
      </c>
      <c r="R17" s="14">
        <f>H17/'T1'!B$6</f>
        <v>0.15394690285159587</v>
      </c>
      <c r="S17" s="14">
        <f>I17/'T1'!C$6</f>
        <v>0.15633978537911861</v>
      </c>
      <c r="T17" s="14">
        <f>J17/'T1'!D$6</f>
        <v>0.15649244374682963</v>
      </c>
      <c r="U17" s="15">
        <f t="shared" si="0"/>
        <v>-5.1634360102976021E-2</v>
      </c>
      <c r="V17" s="15">
        <f t="shared" si="1"/>
        <v>-4.9480121939381158E-2</v>
      </c>
      <c r="W17" s="15">
        <f t="shared" si="2"/>
        <v>-4.8747142290826315E-2</v>
      </c>
      <c r="X17" s="19">
        <f t="shared" si="3"/>
        <v>7.3297964855484343E-4</v>
      </c>
    </row>
    <row r="18" spans="1:24" x14ac:dyDescent="0.25">
      <c r="A18" t="s">
        <v>16</v>
      </c>
      <c r="B18">
        <v>94901</v>
      </c>
      <c r="C18">
        <v>90607</v>
      </c>
      <c r="D18">
        <v>88489</v>
      </c>
      <c r="E18">
        <v>36798</v>
      </c>
      <c r="F18">
        <v>34073</v>
      </c>
      <c r="G18">
        <v>32596</v>
      </c>
      <c r="H18">
        <v>131699</v>
      </c>
      <c r="I18">
        <v>124680</v>
      </c>
      <c r="J18">
        <v>121085</v>
      </c>
      <c r="L18" s="14">
        <f>B18/'T1'!B$4</f>
        <v>0.24129356396246132</v>
      </c>
      <c r="M18" s="14">
        <f>C18/'T1'!C$4</f>
        <v>0.23384443062247881</v>
      </c>
      <c r="N18" s="14">
        <f>D18/'T1'!D$4</f>
        <v>0.22979321233714464</v>
      </c>
      <c r="O18" s="14">
        <f>E18/'T1'!B$5</f>
        <v>0.25117745832821398</v>
      </c>
      <c r="P18" s="14">
        <f>F18/'T1'!C$5</f>
        <v>0.24488989190432384</v>
      </c>
      <c r="Q18" s="14">
        <f>G18/'T1'!D$5</f>
        <v>0.23734836238659035</v>
      </c>
      <c r="R18" s="14">
        <f>H18/'T1'!B$6</f>
        <v>0.2439760431120242</v>
      </c>
      <c r="S18" s="14">
        <f>I18/'T1'!C$6</f>
        <v>0.23676279854083626</v>
      </c>
      <c r="T18" s="14">
        <f>J18/'T1'!D$6</f>
        <v>0.23177933252299418</v>
      </c>
      <c r="U18" s="15">
        <f t="shared" si="0"/>
        <v>9.8838943657526546E-3</v>
      </c>
      <c r="V18" s="15">
        <f t="shared" si="1"/>
        <v>1.1045461281845026E-2</v>
      </c>
      <c r="W18" s="15">
        <f t="shared" si="2"/>
        <v>7.555150049445708E-3</v>
      </c>
      <c r="X18" s="19">
        <f t="shared" si="3"/>
        <v>-3.490311232399318E-3</v>
      </c>
    </row>
    <row r="19" spans="1:24" x14ac:dyDescent="0.25">
      <c r="A19" t="s">
        <v>17</v>
      </c>
      <c r="B19">
        <v>14881</v>
      </c>
      <c r="C19">
        <v>16863</v>
      </c>
      <c r="D19">
        <v>17292</v>
      </c>
      <c r="E19">
        <v>6240</v>
      </c>
      <c r="F19">
        <v>6714</v>
      </c>
      <c r="G19">
        <v>6962</v>
      </c>
      <c r="H19">
        <v>21121</v>
      </c>
      <c r="I19">
        <v>23577</v>
      </c>
      <c r="J19">
        <v>24254</v>
      </c>
      <c r="L19" s="14">
        <f>B19/'T1'!B$4</f>
        <v>3.7836161108158892E-2</v>
      </c>
      <c r="M19" s="14">
        <f>C19/'T1'!C$4</f>
        <v>4.3521125670057066E-2</v>
      </c>
      <c r="N19" s="14">
        <f>D19/'T1'!D$4</f>
        <v>4.4904838202871604E-2</v>
      </c>
      <c r="O19" s="14">
        <f>E19/'T1'!B$5</f>
        <v>4.2593275177130685E-2</v>
      </c>
      <c r="P19" s="14">
        <f>F19/'T1'!C$5</f>
        <v>4.8254944802207912E-2</v>
      </c>
      <c r="Q19" s="14">
        <f>G19/'T1'!D$5</f>
        <v>5.0693928670249175E-2</v>
      </c>
      <c r="R19" s="14">
        <f>H19/'T1'!B$6</f>
        <v>3.9127237158741245E-2</v>
      </c>
      <c r="S19" s="14">
        <f>I19/'T1'!C$6</f>
        <v>4.4771867991636967E-2</v>
      </c>
      <c r="T19" s="14">
        <f>J19/'T1'!D$6</f>
        <v>4.6426691423485163E-2</v>
      </c>
      <c r="U19" s="15">
        <f t="shared" si="0"/>
        <v>4.7571140689717933E-3</v>
      </c>
      <c r="V19" s="15">
        <f t="shared" si="1"/>
        <v>4.733819132150846E-3</v>
      </c>
      <c r="W19" s="15">
        <f t="shared" si="2"/>
        <v>5.7890904673775709E-3</v>
      </c>
      <c r="X19" s="19">
        <f t="shared" si="3"/>
        <v>1.0552713352267248E-3</v>
      </c>
    </row>
    <row r="20" spans="1:24" x14ac:dyDescent="0.25">
      <c r="A20" t="s">
        <v>8</v>
      </c>
      <c r="B20">
        <v>12003</v>
      </c>
      <c r="C20">
        <v>10062</v>
      </c>
      <c r="D20">
        <v>9493</v>
      </c>
      <c r="E20">
        <v>5807</v>
      </c>
      <c r="F20">
        <v>4832</v>
      </c>
      <c r="G20">
        <v>3999</v>
      </c>
      <c r="H20">
        <v>17810</v>
      </c>
      <c r="I20">
        <v>14894</v>
      </c>
      <c r="J20">
        <v>13492</v>
      </c>
      <c r="L20" s="14">
        <f>B20/'T1'!B$4</f>
        <v>3.0518610428145364E-2</v>
      </c>
      <c r="M20" s="14">
        <f>C20/'T1'!C$4</f>
        <v>2.5968663137763991E-2</v>
      </c>
      <c r="N20" s="14">
        <f>D20/'T1'!D$4</f>
        <v>2.4651956341652796E-2</v>
      </c>
      <c r="O20" s="14">
        <f>E20/'T1'!B$5</f>
        <v>3.9637684127179149E-2</v>
      </c>
      <c r="P20" s="14">
        <f>F20/'T1'!C$5</f>
        <v>3.4728610855565778E-2</v>
      </c>
      <c r="Q20" s="14">
        <f>G20/'T1'!D$5</f>
        <v>2.9118790685482111E-2</v>
      </c>
      <c r="R20" s="14">
        <f>H20/'T1'!B$6</f>
        <v>3.2993518005642798E-2</v>
      </c>
      <c r="S20" s="14">
        <f>I20/'T1'!C$6</f>
        <v>2.8283165876381258E-2</v>
      </c>
      <c r="T20" s="14">
        <f>J20/'T1'!D$6</f>
        <v>2.5826210962548932E-2</v>
      </c>
      <c r="U20" s="15">
        <f t="shared" si="0"/>
        <v>9.1190736990337841E-3</v>
      </c>
      <c r="V20" s="15">
        <f t="shared" si="1"/>
        <v>8.7599477178017873E-3</v>
      </c>
      <c r="W20" s="15">
        <f t="shared" si="2"/>
        <v>4.4668343438293151E-3</v>
      </c>
      <c r="X20" s="19">
        <f t="shared" si="3"/>
        <v>-4.2931133739724722E-3</v>
      </c>
    </row>
    <row r="21" spans="1:24" x14ac:dyDescent="0.25">
      <c r="A21" t="s">
        <v>18</v>
      </c>
      <c r="B21">
        <v>7928</v>
      </c>
      <c r="C21">
        <v>7112</v>
      </c>
      <c r="D21">
        <v>6275</v>
      </c>
      <c r="E21">
        <v>2264</v>
      </c>
      <c r="F21">
        <v>1858</v>
      </c>
      <c r="G21">
        <v>1600</v>
      </c>
      <c r="H21">
        <v>10192</v>
      </c>
      <c r="I21">
        <v>8970</v>
      </c>
      <c r="J21">
        <v>7875</v>
      </c>
      <c r="L21" s="14">
        <f>B21/'T1'!B$4</f>
        <v>2.0157589225554981E-2</v>
      </c>
      <c r="M21" s="14">
        <f>C21/'T1'!C$4</f>
        <v>1.835511153207886E-2</v>
      </c>
      <c r="N21" s="14">
        <f>D21/'T1'!D$4</f>
        <v>1.6295272942575718E-2</v>
      </c>
      <c r="O21" s="14">
        <f>E21/'T1'!B$5</f>
        <v>1.5453713942471775E-2</v>
      </c>
      <c r="P21" s="14">
        <f>F21/'T1'!C$5</f>
        <v>1.3353840846366146E-2</v>
      </c>
      <c r="Q21" s="14">
        <f>G21/'T1'!D$5</f>
        <v>1.1650428881413197E-2</v>
      </c>
      <c r="R21" s="14">
        <f>H21/'T1'!B$6</f>
        <v>1.8880962128776609E-2</v>
      </c>
      <c r="S21" s="14">
        <f>I21/'T1'!C$6</f>
        <v>1.7033704707341203E-2</v>
      </c>
      <c r="T21" s="14">
        <f>J21/'T1'!D$6</f>
        <v>1.5074222600805872E-2</v>
      </c>
      <c r="U21" s="15">
        <f t="shared" si="0"/>
        <v>-4.7038752830832059E-3</v>
      </c>
      <c r="V21" s="15">
        <f t="shared" si="1"/>
        <v>-5.0012706857127144E-3</v>
      </c>
      <c r="W21" s="15">
        <f t="shared" si="2"/>
        <v>-4.6448440611625216E-3</v>
      </c>
      <c r="X21" s="19">
        <f t="shared" si="3"/>
        <v>3.5642662455019278E-4</v>
      </c>
    </row>
    <row r="22" spans="1:24" x14ac:dyDescent="0.25">
      <c r="A22" t="s">
        <v>19</v>
      </c>
      <c r="B22">
        <v>51113</v>
      </c>
      <c r="C22">
        <v>45885</v>
      </c>
      <c r="D22">
        <v>39341</v>
      </c>
      <c r="E22">
        <v>17183</v>
      </c>
      <c r="F22">
        <v>15243</v>
      </c>
      <c r="G22">
        <v>11884</v>
      </c>
      <c r="H22">
        <v>68296</v>
      </c>
      <c r="I22">
        <v>61128</v>
      </c>
      <c r="J22">
        <v>51225</v>
      </c>
      <c r="L22" s="14">
        <f>B22/'T1'!B$4</f>
        <v>0.12995898815411097</v>
      </c>
      <c r="M22" s="14">
        <f>C22/'T1'!C$4</f>
        <v>0.11842298828029225</v>
      </c>
      <c r="N22" s="14">
        <f>D22/'T1'!D$4</f>
        <v>0.1021629215671508</v>
      </c>
      <c r="O22" s="14">
        <f>E22/'T1'!B$5</f>
        <v>0.11728850118087125</v>
      </c>
      <c r="P22" s="14">
        <f>F22/'T1'!C$5</f>
        <v>0.10955468031278749</v>
      </c>
      <c r="Q22" s="14">
        <f>G22/'T1'!D$5</f>
        <v>8.6533560516696514E-2</v>
      </c>
      <c r="R22" s="14">
        <f>H22/'T1'!B$6</f>
        <v>0.12652023052854466</v>
      </c>
      <c r="S22" s="14">
        <f>I22/'T1'!C$6</f>
        <v>0.1160798552230048</v>
      </c>
      <c r="T22" s="14">
        <f>J22/'T1'!D$6</f>
        <v>9.8054228917622957E-2</v>
      </c>
      <c r="U22" s="15">
        <f t="shared" si="0"/>
        <v>-1.267048697323972E-2</v>
      </c>
      <c r="V22" s="15">
        <f t="shared" si="1"/>
        <v>-8.8683079675047627E-3</v>
      </c>
      <c r="W22" s="15">
        <f t="shared" si="2"/>
        <v>-1.5629361050454288E-2</v>
      </c>
      <c r="X22" s="19">
        <f t="shared" si="3"/>
        <v>-6.7610530829495252E-3</v>
      </c>
    </row>
    <row r="23" spans="1:24" x14ac:dyDescent="0.25">
      <c r="A23" t="s">
        <v>20</v>
      </c>
      <c r="B23">
        <v>30089</v>
      </c>
      <c r="C23">
        <v>27884</v>
      </c>
      <c r="D23">
        <v>25248</v>
      </c>
      <c r="E23">
        <v>7248</v>
      </c>
      <c r="F23">
        <v>6818</v>
      </c>
      <c r="G23">
        <v>5722</v>
      </c>
      <c r="H23">
        <v>37337</v>
      </c>
      <c r="I23">
        <v>34702</v>
      </c>
      <c r="J23">
        <v>30970</v>
      </c>
      <c r="L23" s="14">
        <f>B23/'T1'!B$4</f>
        <v>7.6503746494415215E-2</v>
      </c>
      <c r="M23" s="14">
        <f>C23/'T1'!C$4</f>
        <v>7.1964838295906497E-2</v>
      </c>
      <c r="N23" s="14">
        <f>D23/'T1'!D$4</f>
        <v>6.5565426494685539E-2</v>
      </c>
      <c r="O23" s="14">
        <f>E23/'T1'!B$5</f>
        <v>4.9473727321128723E-2</v>
      </c>
      <c r="P23" s="14">
        <f>F23/'T1'!C$5</f>
        <v>4.9002414903403867E-2</v>
      </c>
      <c r="Q23" s="14">
        <f>G23/'T1'!D$5</f>
        <v>4.1664846287153945E-2</v>
      </c>
      <c r="R23" s="14">
        <f>H23/'T1'!B$6</f>
        <v>6.9167826040240604E-2</v>
      </c>
      <c r="S23" s="14">
        <f>I23/'T1'!C$6</f>
        <v>6.5897839548958129E-2</v>
      </c>
      <c r="T23" s="14">
        <f>J23/'T1'!D$6</f>
        <v>5.9282371294851796E-2</v>
      </c>
      <c r="U23" s="15">
        <f t="shared" si="0"/>
        <v>-2.7030019173286492E-2</v>
      </c>
      <c r="V23" s="15">
        <f t="shared" si="1"/>
        <v>-2.296242339250263E-2</v>
      </c>
      <c r="W23" s="15">
        <f t="shared" si="2"/>
        <v>-2.3900580207531594E-2</v>
      </c>
      <c r="X23" s="19">
        <f t="shared" si="3"/>
        <v>-9.3815681502896348E-4</v>
      </c>
    </row>
    <row r="24" spans="1:24" x14ac:dyDescent="0.25">
      <c r="A24" t="s">
        <v>21</v>
      </c>
      <c r="B24">
        <v>85639</v>
      </c>
      <c r="C24">
        <v>84969</v>
      </c>
      <c r="D24">
        <v>65593</v>
      </c>
      <c r="E24">
        <v>22322</v>
      </c>
      <c r="F24">
        <v>20664</v>
      </c>
      <c r="G24">
        <v>13765</v>
      </c>
      <c r="H24">
        <v>107961</v>
      </c>
      <c r="I24">
        <v>105633</v>
      </c>
      <c r="J24">
        <v>79358</v>
      </c>
      <c r="L24" s="14">
        <f>B24/'T1'!B$4</f>
        <v>0.21774417049537123</v>
      </c>
      <c r="M24" s="14">
        <f>C24/'T1'!C$4</f>
        <v>0.21929351402829145</v>
      </c>
      <c r="N24" s="14">
        <f>D24/'T1'!D$4</f>
        <v>0.17033559173264845</v>
      </c>
      <c r="O24" s="14">
        <f>E24/'T1'!B$5</f>
        <v>0.15236652059357553</v>
      </c>
      <c r="P24" s="14">
        <f>F24/'T1'!C$5</f>
        <v>0.1485165593376265</v>
      </c>
      <c r="Q24" s="14">
        <f>G24/'T1'!D$5</f>
        <v>0.10023009597040791</v>
      </c>
      <c r="R24" s="14">
        <f>H24/'T1'!B$6</f>
        <v>0.20000074101107257</v>
      </c>
      <c r="S24" s="14">
        <f>I24/'T1'!C$6</f>
        <v>0.20059323627096692</v>
      </c>
      <c r="T24" s="14">
        <f>J24/'T1'!D$6</f>
        <v>0.15190605170219079</v>
      </c>
      <c r="U24" s="15">
        <f t="shared" si="0"/>
        <v>-6.5377649901795704E-2</v>
      </c>
      <c r="V24" s="15">
        <f t="shared" si="1"/>
        <v>-7.0776954690664945E-2</v>
      </c>
      <c r="W24" s="15">
        <f t="shared" si="2"/>
        <v>-7.0105495762240538E-2</v>
      </c>
      <c r="X24" s="19">
        <f t="shared" si="3"/>
        <v>6.7145892842440658E-4</v>
      </c>
    </row>
    <row r="25" spans="1:24" x14ac:dyDescent="0.25">
      <c r="A25" t="s">
        <v>22</v>
      </c>
      <c r="B25">
        <v>28790</v>
      </c>
      <c r="C25">
        <v>25509</v>
      </c>
      <c r="D25">
        <v>32808</v>
      </c>
      <c r="E25">
        <v>10133</v>
      </c>
      <c r="F25">
        <v>9139</v>
      </c>
      <c r="G25">
        <v>11496</v>
      </c>
      <c r="H25">
        <v>38923</v>
      </c>
      <c r="I25">
        <v>34648</v>
      </c>
      <c r="J25">
        <v>44304</v>
      </c>
      <c r="L25" s="14">
        <f>B25/'T1'!B$4</f>
        <v>7.3200932619037332E-2</v>
      </c>
      <c r="M25" s="14">
        <f>C25/'T1'!C$4</f>
        <v>6.5835284037092184E-2</v>
      </c>
      <c r="N25" s="14">
        <f>D25/'T1'!D$4</f>
        <v>8.5197659713151255E-2</v>
      </c>
      <c r="O25" s="14">
        <f>E25/'T1'!B$5</f>
        <v>6.9166291245170708E-2</v>
      </c>
      <c r="P25" s="14">
        <f>F25/'T1'!C$5</f>
        <v>6.5683935142594296E-2</v>
      </c>
      <c r="Q25" s="14">
        <f>G25/'T1'!D$5</f>
        <v>8.3708331512953815E-2</v>
      </c>
      <c r="R25" s="14">
        <f>H25/'T1'!B$6</f>
        <v>7.2105934942932881E-2</v>
      </c>
      <c r="S25" s="14">
        <f>I25/'T1'!C$6</f>
        <v>6.5795295507241697E-2</v>
      </c>
      <c r="T25" s="14">
        <f>J25/'T1'!D$6</f>
        <v>8.4806140711886149E-2</v>
      </c>
      <c r="U25" s="15">
        <f t="shared" si="0"/>
        <v>-4.0346413738666237E-3</v>
      </c>
      <c r="V25" s="15">
        <f t="shared" si="1"/>
        <v>-1.5134889449788802E-4</v>
      </c>
      <c r="W25" s="15">
        <f t="shared" si="2"/>
        <v>-1.4893282001974401E-3</v>
      </c>
      <c r="X25" s="19">
        <f t="shared" si="3"/>
        <v>-1.337979305699552E-3</v>
      </c>
    </row>
    <row r="26" spans="1:24" x14ac:dyDescent="0.25">
      <c r="A26" t="s">
        <v>7</v>
      </c>
      <c r="B26">
        <v>191068</v>
      </c>
      <c r="C26">
        <v>188937</v>
      </c>
      <c r="D26">
        <v>153548</v>
      </c>
      <c r="E26">
        <v>60303</v>
      </c>
      <c r="F26">
        <v>58322</v>
      </c>
      <c r="G26">
        <v>47232</v>
      </c>
      <c r="H26">
        <v>251371</v>
      </c>
      <c r="I26">
        <v>247259</v>
      </c>
      <c r="J26">
        <v>200780</v>
      </c>
      <c r="L26" s="14">
        <f>B26/'T1'!B$4</f>
        <v>0.48580603659792371</v>
      </c>
      <c r="M26" s="14">
        <f>C26/'T1'!C$4</f>
        <v>0.4876208812621462</v>
      </c>
      <c r="N26" s="14">
        <f>D26/'T1'!D$4</f>
        <v>0.39874208283452051</v>
      </c>
      <c r="O26" s="14">
        <f>E26/'T1'!B$5</f>
        <v>0.4116189540074538</v>
      </c>
      <c r="P26" s="14">
        <f>F26/'T1'!C$5</f>
        <v>0.41917260809567619</v>
      </c>
      <c r="Q26" s="14">
        <f>G26/'T1'!D$5</f>
        <v>0.34392066057931758</v>
      </c>
      <c r="R26" s="14">
        <f>H26/'T1'!B$6</f>
        <v>0.46567173579991217</v>
      </c>
      <c r="S26" s="14">
        <f>I26/'T1'!C$6</f>
        <v>0.46953587427340898</v>
      </c>
      <c r="T26" s="14">
        <f>J26/'T1'!D$6</f>
        <v>0.38433046524314962</v>
      </c>
      <c r="U26" s="15">
        <f t="shared" si="0"/>
        <v>-7.418708259046991E-2</v>
      </c>
      <c r="V26" s="15">
        <f t="shared" si="1"/>
        <v>-6.8448273166470008E-2</v>
      </c>
      <c r="W26" s="15">
        <f t="shared" si="2"/>
        <v>-5.4821422255202923E-2</v>
      </c>
      <c r="X26" s="19">
        <f t="shared" si="3"/>
        <v>1.3626850911267085E-2</v>
      </c>
    </row>
    <row r="28" spans="1:24" x14ac:dyDescent="0.25">
      <c r="A28" t="s">
        <v>76</v>
      </c>
    </row>
    <row r="29" spans="1:24" x14ac:dyDescent="0.25">
      <c r="A29" t="s">
        <v>112</v>
      </c>
    </row>
    <row r="30" spans="1:24" x14ac:dyDescent="0.25">
      <c r="A30" t="s">
        <v>114</v>
      </c>
    </row>
    <row r="31" spans="1:24" x14ac:dyDescent="0.25">
      <c r="A31" t="s">
        <v>113</v>
      </c>
    </row>
    <row r="32" spans="1:24" x14ac:dyDescent="0.25">
      <c r="A32" t="s">
        <v>115</v>
      </c>
    </row>
  </sheetData>
  <mergeCells count="9">
    <mergeCell ref="U3:W3"/>
    <mergeCell ref="B2:J2"/>
    <mergeCell ref="L2:T2"/>
    <mergeCell ref="B3:D3"/>
    <mergeCell ref="E3:G3"/>
    <mergeCell ref="H3:J3"/>
    <mergeCell ref="L3:N3"/>
    <mergeCell ref="O3:Q3"/>
    <mergeCell ref="R3:T3"/>
  </mergeCells>
  <conditionalFormatting sqref="X5:X26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32"/>
  <sheetViews>
    <sheetView workbookViewId="0">
      <pane xSplit="1" ySplit="4" topLeftCell="B5" activePane="bottomRight" state="frozen"/>
      <selection activeCell="C27" sqref="C27"/>
      <selection pane="topRight" activeCell="C27" sqref="C27"/>
      <selection pane="bottomLeft" activeCell="C27" sqref="C27"/>
      <selection pane="bottomRight" sqref="A1:A1048576"/>
    </sheetView>
  </sheetViews>
  <sheetFormatPr defaultRowHeight="15" x14ac:dyDescent="0.25"/>
  <cols>
    <col min="1" max="1" width="26.5703125" bestFit="1" customWidth="1"/>
    <col min="11" max="11" width="3" customWidth="1"/>
  </cols>
  <sheetData>
    <row r="1" spans="1:24" x14ac:dyDescent="0.25">
      <c r="A1" s="1" t="s">
        <v>103</v>
      </c>
    </row>
    <row r="2" spans="1:24" x14ac:dyDescent="0.25">
      <c r="B2" s="34" t="s">
        <v>101</v>
      </c>
      <c r="C2" s="34"/>
      <c r="D2" s="34"/>
      <c r="E2" s="34"/>
      <c r="F2" s="34"/>
      <c r="G2" s="34"/>
      <c r="H2" s="34"/>
      <c r="I2" s="34"/>
      <c r="J2" s="34"/>
      <c r="K2" s="1"/>
      <c r="L2" s="34" t="s">
        <v>102</v>
      </c>
      <c r="M2" s="34"/>
      <c r="N2" s="34"/>
      <c r="O2" s="34"/>
      <c r="P2" s="34"/>
      <c r="Q2" s="34"/>
      <c r="R2" s="34"/>
      <c r="S2" s="34"/>
      <c r="T2" s="34"/>
    </row>
    <row r="3" spans="1:24" x14ac:dyDescent="0.25">
      <c r="B3" s="35" t="s">
        <v>84</v>
      </c>
      <c r="C3" s="35"/>
      <c r="D3" s="35"/>
      <c r="E3" s="35" t="s">
        <v>85</v>
      </c>
      <c r="F3" s="35"/>
      <c r="G3" s="35"/>
      <c r="H3" s="35" t="s">
        <v>86</v>
      </c>
      <c r="I3" s="35"/>
      <c r="J3" s="35"/>
      <c r="L3" s="35" t="s">
        <v>84</v>
      </c>
      <c r="M3" s="35"/>
      <c r="N3" s="35"/>
      <c r="O3" s="35" t="s">
        <v>85</v>
      </c>
      <c r="P3" s="35"/>
      <c r="Q3" s="35"/>
      <c r="R3" s="35" t="s">
        <v>86</v>
      </c>
      <c r="S3" s="35"/>
      <c r="T3" s="35"/>
      <c r="U3" s="35" t="s">
        <v>87</v>
      </c>
      <c r="V3" s="35"/>
      <c r="W3" s="35"/>
      <c r="X3" s="2" t="s">
        <v>91</v>
      </c>
    </row>
    <row r="4" spans="1:24" x14ac:dyDescent="0.25">
      <c r="A4" t="s">
        <v>88</v>
      </c>
      <c r="B4">
        <v>2016</v>
      </c>
      <c r="C4">
        <v>2017</v>
      </c>
      <c r="D4">
        <v>2018</v>
      </c>
      <c r="E4">
        <v>2016</v>
      </c>
      <c r="F4">
        <v>2017</v>
      </c>
      <c r="G4">
        <v>2018</v>
      </c>
      <c r="H4">
        <v>2016</v>
      </c>
      <c r="I4">
        <v>2017</v>
      </c>
      <c r="J4">
        <v>2018</v>
      </c>
      <c r="L4">
        <v>2016</v>
      </c>
      <c r="M4">
        <v>2017</v>
      </c>
      <c r="N4">
        <v>2018</v>
      </c>
      <c r="O4">
        <v>2016</v>
      </c>
      <c r="P4">
        <v>2017</v>
      </c>
      <c r="Q4">
        <v>2018</v>
      </c>
      <c r="R4">
        <v>2016</v>
      </c>
      <c r="S4">
        <v>2017</v>
      </c>
      <c r="T4">
        <v>2018</v>
      </c>
      <c r="U4">
        <v>2016</v>
      </c>
      <c r="V4">
        <v>2017</v>
      </c>
      <c r="W4">
        <v>2018</v>
      </c>
      <c r="X4" s="2" t="s">
        <v>89</v>
      </c>
    </row>
    <row r="5" spans="1:24" x14ac:dyDescent="0.25">
      <c r="A5" t="s">
        <v>11</v>
      </c>
      <c r="B5">
        <v>132927</v>
      </c>
      <c r="C5">
        <v>129469</v>
      </c>
      <c r="D5">
        <v>131622</v>
      </c>
      <c r="E5">
        <v>22507</v>
      </c>
      <c r="F5">
        <v>22395</v>
      </c>
      <c r="G5">
        <v>23578</v>
      </c>
      <c r="H5">
        <v>155434</v>
      </c>
      <c r="I5">
        <v>151864</v>
      </c>
      <c r="J5">
        <v>155200</v>
      </c>
      <c r="L5" s="14">
        <f>B5/T1b!B$4</f>
        <v>0.9887385544588333</v>
      </c>
      <c r="M5" s="14">
        <f>C5/T1b!C$4</f>
        <v>0.99195519426290424</v>
      </c>
      <c r="N5" s="14">
        <f>D5/T1b!D$4</f>
        <v>0.99367356182998645</v>
      </c>
      <c r="O5" s="14">
        <f>E5/T1b!B$5</f>
        <v>0.97298115165139198</v>
      </c>
      <c r="P5" s="14">
        <f>F5/T1b!C$5</f>
        <v>0.98760804374669253</v>
      </c>
      <c r="Q5" s="14">
        <f>G5/T1b!D$5</f>
        <v>0.98603211776513888</v>
      </c>
      <c r="R5" s="14">
        <f>H5/T1b!B$6</f>
        <v>0.98642533936651589</v>
      </c>
      <c r="S5" s="14">
        <f>I5/T1b!C$6</f>
        <v>0.99131172688403668</v>
      </c>
      <c r="T5" s="14">
        <f>J5/T1b!D$6</f>
        <v>0.99250505205535522</v>
      </c>
      <c r="U5" s="15">
        <f t="shared" ref="U5:U26" si="0">O5-L5</f>
        <v>-1.5757402807441312E-2</v>
      </c>
      <c r="V5" s="15">
        <f t="shared" ref="V5:V26" si="1">P5-M5</f>
        <v>-4.3471505162117063E-3</v>
      </c>
      <c r="W5" s="15">
        <f t="shared" ref="W5:W26" si="2">Q5-N5</f>
        <v>-7.641444064847569E-3</v>
      </c>
      <c r="X5" s="15">
        <f>V5-U5</f>
        <v>1.1410252291229606E-2</v>
      </c>
    </row>
    <row r="6" spans="1:24" x14ac:dyDescent="0.25">
      <c r="A6" t="s">
        <v>12</v>
      </c>
      <c r="B6">
        <v>134229</v>
      </c>
      <c r="C6">
        <v>129730</v>
      </c>
      <c r="D6">
        <v>132170</v>
      </c>
      <c r="E6">
        <v>22976</v>
      </c>
      <c r="F6">
        <v>22477</v>
      </c>
      <c r="G6">
        <v>23701</v>
      </c>
      <c r="H6">
        <v>157205</v>
      </c>
      <c r="I6">
        <v>152207</v>
      </c>
      <c r="J6">
        <v>155871</v>
      </c>
      <c r="L6" s="14">
        <f>B6/T1b!B$4</f>
        <v>0.99842310009595292</v>
      </c>
      <c r="M6" s="14">
        <f>C6/T1b!C$4</f>
        <v>0.99395490311755375</v>
      </c>
      <c r="N6" s="14">
        <f>D6/T1b!D$4</f>
        <v>0.99781065982183303</v>
      </c>
      <c r="O6" s="14">
        <f>E6/T1b!B$5</f>
        <v>0.9932560954521874</v>
      </c>
      <c r="P6" s="14">
        <f>F6/T1b!C$5</f>
        <v>0.99122420179925907</v>
      </c>
      <c r="Q6" s="14">
        <f>G6/T1b!D$5</f>
        <v>0.99117597858815654</v>
      </c>
      <c r="R6" s="14">
        <f>H6/T1b!B$6</f>
        <v>0.99766457451466939</v>
      </c>
      <c r="S6" s="14">
        <f>I6/T1b!C$6</f>
        <v>0.99355070335193707</v>
      </c>
      <c r="T6" s="14">
        <f>J6/T1b!D$6</f>
        <v>0.99679610160386767</v>
      </c>
      <c r="U6" s="15">
        <f t="shared" si="0"/>
        <v>-5.1670046437655159E-3</v>
      </c>
      <c r="V6" s="15">
        <f t="shared" si="1"/>
        <v>-2.7307013182946704E-3</v>
      </c>
      <c r="W6" s="15">
        <f t="shared" si="2"/>
        <v>-6.6346812336764982E-3</v>
      </c>
      <c r="X6" s="15">
        <f>V6-U6</f>
        <v>2.4363033254708455E-3</v>
      </c>
    </row>
    <row r="7" spans="1:24" x14ac:dyDescent="0.25">
      <c r="A7" t="s">
        <v>24</v>
      </c>
      <c r="B7">
        <v>131354</v>
      </c>
      <c r="C7">
        <v>130050</v>
      </c>
      <c r="D7">
        <v>132210</v>
      </c>
      <c r="E7">
        <v>22688</v>
      </c>
      <c r="F7">
        <v>22534</v>
      </c>
      <c r="G7">
        <v>23737</v>
      </c>
      <c r="H7">
        <v>154042</v>
      </c>
      <c r="I7">
        <v>152584</v>
      </c>
      <c r="J7">
        <v>155947</v>
      </c>
      <c r="L7" s="14">
        <f>B7/T1b!B$4</f>
        <v>0.97703825469908734</v>
      </c>
      <c r="M7" s="14">
        <f>C7/T1b!C$4</f>
        <v>0.99640665343743051</v>
      </c>
      <c r="N7" s="14">
        <f>D7/T1b!D$4</f>
        <v>0.9981126377774423</v>
      </c>
      <c r="O7" s="14">
        <f>E7/T1b!B$5</f>
        <v>0.98080581013314894</v>
      </c>
      <c r="P7" s="14">
        <f>F7/T1b!C$5</f>
        <v>0.99373787264067737</v>
      </c>
      <c r="Q7" s="14">
        <f>G7/T1b!D$5</f>
        <v>0.99268149882903978</v>
      </c>
      <c r="R7" s="14">
        <f>H7/T1b!B$6</f>
        <v>0.97759133861765657</v>
      </c>
      <c r="S7" s="14">
        <f>I7/T1b!C$6</f>
        <v>0.9960116191781716</v>
      </c>
      <c r="T7" s="14">
        <f>J7/T1b!D$6</f>
        <v>0.99728212211904943</v>
      </c>
      <c r="U7" s="15">
        <f t="shared" si="0"/>
        <v>3.767555434061598E-3</v>
      </c>
      <c r="V7" s="15">
        <f t="shared" si="1"/>
        <v>-2.6687807967531452E-3</v>
      </c>
      <c r="W7" s="15">
        <f t="shared" si="2"/>
        <v>-5.4311389484025252E-3</v>
      </c>
      <c r="X7" s="15">
        <f>V7-U7</f>
        <v>-6.4363362308147432E-3</v>
      </c>
    </row>
    <row r="8" spans="1:24" x14ac:dyDescent="0.25">
      <c r="A8" t="s">
        <v>28</v>
      </c>
      <c r="B8">
        <v>73577</v>
      </c>
      <c r="C8">
        <v>74038</v>
      </c>
      <c r="D8">
        <v>79977</v>
      </c>
      <c r="E8">
        <v>9144</v>
      </c>
      <c r="F8">
        <v>9352</v>
      </c>
      <c r="G8">
        <v>10663</v>
      </c>
      <c r="H8">
        <v>82721</v>
      </c>
      <c r="I8">
        <v>83390</v>
      </c>
      <c r="J8">
        <v>90640</v>
      </c>
      <c r="L8" s="14">
        <f>B8/T1b!B$4</f>
        <v>0.54728096339658294</v>
      </c>
      <c r="M8" s="14">
        <f>C8/T1b!C$4</f>
        <v>0.56725840682199524</v>
      </c>
      <c r="N8" s="14">
        <f>D8/T1b!D$4</f>
        <v>0.60378227389400574</v>
      </c>
      <c r="O8" s="14">
        <f>E8/T1b!B$5</f>
        <v>0.39529655887947435</v>
      </c>
      <c r="P8" s="14">
        <f>F8/T1b!C$5</f>
        <v>0.41241841594637502</v>
      </c>
      <c r="Q8" s="14">
        <f>G8/T1b!D$5</f>
        <v>0.44592673134827704</v>
      </c>
      <c r="R8" s="14">
        <f>H8/T1b!B$6</f>
        <v>0.52496937927182952</v>
      </c>
      <c r="S8" s="14">
        <f>I8/T1b!C$6</f>
        <v>0.54433891445543259</v>
      </c>
      <c r="T8" s="14">
        <f>J8/T1b!D$6</f>
        <v>0.57964341442201928</v>
      </c>
      <c r="U8" s="15">
        <f t="shared" si="0"/>
        <v>-0.1519844045171086</v>
      </c>
      <c r="V8" s="15">
        <f t="shared" si="1"/>
        <v>-0.15483999087562023</v>
      </c>
      <c r="W8" s="15">
        <f t="shared" si="2"/>
        <v>-0.1578555425457287</v>
      </c>
      <c r="X8" s="15">
        <f t="shared" ref="X8:X26" si="3">W8-V8</f>
        <v>-3.0155516701084739E-3</v>
      </c>
    </row>
    <row r="9" spans="1:24" x14ac:dyDescent="0.25">
      <c r="A9" t="s">
        <v>26</v>
      </c>
      <c r="B9">
        <v>73571</v>
      </c>
      <c r="C9">
        <v>74086</v>
      </c>
      <c r="D9">
        <v>79930</v>
      </c>
      <c r="E9">
        <v>9119</v>
      </c>
      <c r="F9">
        <v>9342</v>
      </c>
      <c r="G9">
        <v>10622</v>
      </c>
      <c r="H9">
        <v>82690</v>
      </c>
      <c r="I9">
        <v>83428</v>
      </c>
      <c r="J9">
        <v>90552</v>
      </c>
      <c r="L9" s="14">
        <f>B9/T1b!B$4</f>
        <v>0.54723633415401551</v>
      </c>
      <c r="M9" s="14">
        <f>C9/T1b!C$4</f>
        <v>0.56762616936997679</v>
      </c>
      <c r="N9" s="14">
        <f>D9/T1b!D$4</f>
        <v>0.60342744979616492</v>
      </c>
      <c r="O9" s="14">
        <f>E9/T1b!B$5</f>
        <v>0.39421580494552999</v>
      </c>
      <c r="P9" s="14">
        <f>F9/T1b!C$5</f>
        <v>0.41197742106191571</v>
      </c>
      <c r="Q9" s="14">
        <f>G9/T1b!D$5</f>
        <v>0.44421211107393777</v>
      </c>
      <c r="R9" s="14">
        <f>H9/T1b!B$6</f>
        <v>0.52477264505975008</v>
      </c>
      <c r="S9" s="14">
        <f>I9/T1b!C$6</f>
        <v>0.54458696432651199</v>
      </c>
      <c r="T9" s="14">
        <f>J9/T1b!D$6</f>
        <v>0.57908065382549301</v>
      </c>
      <c r="U9" s="15">
        <f t="shared" si="0"/>
        <v>-0.15302052920848552</v>
      </c>
      <c r="V9" s="15">
        <f t="shared" si="1"/>
        <v>-0.15564874830806108</v>
      </c>
      <c r="W9" s="15">
        <f t="shared" si="2"/>
        <v>-0.15921533872222715</v>
      </c>
      <c r="X9" s="15">
        <f t="shared" si="3"/>
        <v>-3.5665904141660709E-3</v>
      </c>
    </row>
    <row r="10" spans="1:24" x14ac:dyDescent="0.25">
      <c r="A10" t="s">
        <v>25</v>
      </c>
      <c r="B10">
        <v>73485</v>
      </c>
      <c r="C10">
        <v>73990</v>
      </c>
      <c r="D10">
        <v>79840</v>
      </c>
      <c r="E10">
        <v>9115</v>
      </c>
      <c r="F10">
        <v>9316</v>
      </c>
      <c r="G10">
        <v>10597</v>
      </c>
      <c r="H10">
        <v>82600</v>
      </c>
      <c r="I10">
        <v>83306</v>
      </c>
      <c r="J10">
        <v>90437</v>
      </c>
      <c r="L10" s="14">
        <f>B10/T1b!B$4</f>
        <v>0.54659664834388322</v>
      </c>
      <c r="M10" s="14">
        <f>C10/T1b!C$4</f>
        <v>0.5668906442740137</v>
      </c>
      <c r="N10" s="14">
        <f>D10/T1b!D$4</f>
        <v>0.60274799939604407</v>
      </c>
      <c r="O10" s="14">
        <f>E10/T1b!B$5</f>
        <v>0.39404288431609891</v>
      </c>
      <c r="P10" s="14">
        <f>F10/T1b!C$5</f>
        <v>0.41083083436232137</v>
      </c>
      <c r="Q10" s="14">
        <f>G10/T1b!D$5</f>
        <v>0.44316661090665777</v>
      </c>
      <c r="R10" s="14">
        <f>H10/T1b!B$6</f>
        <v>0.52420148121822896</v>
      </c>
      <c r="S10" s="14">
        <f>I10/T1b!C$6</f>
        <v>0.5437905936877836</v>
      </c>
      <c r="T10" s="14">
        <f>J10/T1b!D$6</f>
        <v>0.57834522804594168</v>
      </c>
      <c r="U10" s="15">
        <f t="shared" si="0"/>
        <v>-0.15255376402778431</v>
      </c>
      <c r="V10" s="15">
        <f t="shared" si="1"/>
        <v>-0.15605980991169233</v>
      </c>
      <c r="W10" s="15">
        <f t="shared" si="2"/>
        <v>-0.1595813884893863</v>
      </c>
      <c r="X10" s="15">
        <f t="shared" si="3"/>
        <v>-3.5215785776939734E-3</v>
      </c>
    </row>
    <row r="11" spans="1:24" x14ac:dyDescent="0.25">
      <c r="A11" t="s">
        <v>23</v>
      </c>
      <c r="B11">
        <v>60650</v>
      </c>
      <c r="C11">
        <v>56171</v>
      </c>
      <c r="D11">
        <v>51777</v>
      </c>
      <c r="E11">
        <v>13734</v>
      </c>
      <c r="F11">
        <v>13184</v>
      </c>
      <c r="G11">
        <v>12903</v>
      </c>
      <c r="H11">
        <v>74384</v>
      </c>
      <c r="I11">
        <v>69355</v>
      </c>
      <c r="J11">
        <v>64680</v>
      </c>
      <c r="L11" s="14">
        <f>B11/T1b!B$4</f>
        <v>0.45112726028518085</v>
      </c>
      <c r="M11" s="14">
        <f>C11/T1b!C$4</f>
        <v>0.43036646005562407</v>
      </c>
      <c r="N11" s="14">
        <f>D11/T1b!D$4</f>
        <v>0.39088781518949117</v>
      </c>
      <c r="O11" s="14">
        <f>E11/T1b!B$5</f>
        <v>0.59372298115165134</v>
      </c>
      <c r="P11" s="14">
        <f>F11/T1b!C$5</f>
        <v>0.58140765567119423</v>
      </c>
      <c r="Q11" s="14">
        <f>G11/T1b!D$5</f>
        <v>0.53960354633656737</v>
      </c>
      <c r="R11" s="14">
        <f>H11/T1b!B$6</f>
        <v>0.47206056875226088</v>
      </c>
      <c r="S11" s="14">
        <f>I11/T1b!C$6</f>
        <v>0.45272365286073307</v>
      </c>
      <c r="T11" s="14">
        <f>J11/T1b!D$6</f>
        <v>0.41362903844678073</v>
      </c>
      <c r="U11" s="15">
        <f t="shared" si="0"/>
        <v>0.14259572086647049</v>
      </c>
      <c r="V11" s="15">
        <f t="shared" si="1"/>
        <v>0.15104119561557017</v>
      </c>
      <c r="W11" s="15">
        <f t="shared" si="2"/>
        <v>0.1487157311470762</v>
      </c>
      <c r="X11" s="15">
        <f t="shared" si="3"/>
        <v>-2.3254644684939652E-3</v>
      </c>
    </row>
    <row r="12" spans="1:24" x14ac:dyDescent="0.25">
      <c r="A12" t="s">
        <v>5</v>
      </c>
      <c r="B12">
        <v>21374</v>
      </c>
      <c r="C12">
        <v>24277</v>
      </c>
      <c r="D12">
        <v>25456</v>
      </c>
      <c r="E12">
        <v>3743</v>
      </c>
      <c r="F12">
        <v>4243</v>
      </c>
      <c r="G12">
        <v>4560</v>
      </c>
      <c r="H12">
        <v>25117</v>
      </c>
      <c r="I12">
        <v>28520</v>
      </c>
      <c r="J12">
        <v>30016</v>
      </c>
      <c r="L12" s="14">
        <f>B12/T1b!B$4</f>
        <v>0.15898423843916662</v>
      </c>
      <c r="M12" s="14">
        <f>C12/T1b!C$4</f>
        <v>0.18600357036140333</v>
      </c>
      <c r="N12" s="14">
        <f>D12/T1b!D$4</f>
        <v>0.19217877094972066</v>
      </c>
      <c r="O12" s="14">
        <f>E12/T1b!B$5</f>
        <v>0.16181047899014353</v>
      </c>
      <c r="P12" s="14">
        <f>F12/T1b!C$5</f>
        <v>0.18711412947609807</v>
      </c>
      <c r="Q12" s="14">
        <f>G12/T1b!D$5</f>
        <v>0.19069923051187687</v>
      </c>
      <c r="R12" s="14">
        <f>H12/T1b!B$6</f>
        <v>0.15939913563871982</v>
      </c>
      <c r="S12" s="14">
        <f>I12/T1b!C$6</f>
        <v>0.18616795587323345</v>
      </c>
      <c r="T12" s="14">
        <f>J12/T1b!D$6</f>
        <v>0.19195252346967487</v>
      </c>
      <c r="U12" s="15">
        <f t="shared" si="0"/>
        <v>2.8262405509769106E-3</v>
      </c>
      <c r="V12" s="15">
        <f t="shared" si="1"/>
        <v>1.1105591146947369E-3</v>
      </c>
      <c r="W12" s="15">
        <f t="shared" si="2"/>
        <v>-1.4795404378437904E-3</v>
      </c>
      <c r="X12" s="15">
        <f t="shared" si="3"/>
        <v>-2.5900995525385273E-3</v>
      </c>
    </row>
    <row r="13" spans="1:24" x14ac:dyDescent="0.25">
      <c r="A13" t="s">
        <v>27</v>
      </c>
      <c r="B13">
        <v>64073</v>
      </c>
      <c r="C13">
        <v>62505</v>
      </c>
      <c r="D13">
        <v>64265</v>
      </c>
      <c r="E13">
        <v>9431</v>
      </c>
      <c r="F13">
        <v>9213</v>
      </c>
      <c r="G13">
        <v>9742</v>
      </c>
      <c r="H13">
        <v>73504</v>
      </c>
      <c r="I13">
        <v>71718</v>
      </c>
      <c r="J13">
        <v>74007</v>
      </c>
      <c r="L13" s="14">
        <f>B13/T1b!B$4</f>
        <v>0.47658824316986631</v>
      </c>
      <c r="M13" s="14">
        <f>C13/T1b!C$4</f>
        <v>0.47889579294968548</v>
      </c>
      <c r="N13" s="14">
        <f>D13/T1b!D$4</f>
        <v>0.48516533293069608</v>
      </c>
      <c r="O13" s="14">
        <f>E13/T1b!B$5</f>
        <v>0.40770361404115513</v>
      </c>
      <c r="P13" s="14">
        <f>F13/T1b!C$5</f>
        <v>0.40628858705239018</v>
      </c>
      <c r="Q13" s="14">
        <f>G13/T1b!D$5</f>
        <v>0.40741050518568084</v>
      </c>
      <c r="R13" s="14">
        <f>H13/T1b!B$6</f>
        <v>0.46647585563516591</v>
      </c>
      <c r="S13" s="14">
        <f>I13/T1b!C$6</f>
        <v>0.46814843826495645</v>
      </c>
      <c r="T13" s="14">
        <f>J13/T1b!D$6</f>
        <v>0.47327526667178266</v>
      </c>
      <c r="U13" s="15">
        <f t="shared" si="0"/>
        <v>-6.8884629128711183E-2</v>
      </c>
      <c r="V13" s="15">
        <f t="shared" si="1"/>
        <v>-7.2607205897295302E-2</v>
      </c>
      <c r="W13" s="15">
        <f t="shared" si="2"/>
        <v>-7.7754827745015243E-2</v>
      </c>
      <c r="X13" s="15">
        <f t="shared" si="3"/>
        <v>-5.1476218477199409E-3</v>
      </c>
    </row>
    <row r="14" spans="1:24" x14ac:dyDescent="0.25">
      <c r="A14" t="s">
        <v>6</v>
      </c>
      <c r="B14">
        <v>74562</v>
      </c>
      <c r="C14">
        <v>70585</v>
      </c>
      <c r="D14">
        <v>69544</v>
      </c>
      <c r="E14">
        <v>11967</v>
      </c>
      <c r="F14">
        <v>11658</v>
      </c>
      <c r="G14">
        <v>12043</v>
      </c>
      <c r="H14">
        <v>86529</v>
      </c>
      <c r="I14">
        <v>82243</v>
      </c>
      <c r="J14">
        <v>81587</v>
      </c>
      <c r="L14" s="14">
        <f>B14/T1b!B$4</f>
        <v>0.55460759738472643</v>
      </c>
      <c r="M14" s="14">
        <f>C14/T1b!C$4</f>
        <v>0.54080248852657464</v>
      </c>
      <c r="N14" s="14">
        <f>D14/T1b!D$4</f>
        <v>0.52501887362222555</v>
      </c>
      <c r="O14" s="14">
        <f>E14/T1b!B$5</f>
        <v>0.51733529310046689</v>
      </c>
      <c r="P14" s="14">
        <f>F14/T1b!C$5</f>
        <v>0.51411183630269885</v>
      </c>
      <c r="Q14" s="14">
        <f>G14/T1b!D$5</f>
        <v>0.50363834058213452</v>
      </c>
      <c r="R14" s="14">
        <f>H14/T1b!B$6</f>
        <v>0.54913595603307674</v>
      </c>
      <c r="S14" s="14">
        <f>I14/T1b!C$6</f>
        <v>0.53685172492574817</v>
      </c>
      <c r="T14" s="14">
        <f>J14/T1b!D$6</f>
        <v>0.52174941805438313</v>
      </c>
      <c r="U14" s="15">
        <f t="shared" si="0"/>
        <v>-3.7272304284259539E-2</v>
      </c>
      <c r="V14" s="15">
        <f t="shared" si="1"/>
        <v>-2.6690652223875788E-2</v>
      </c>
      <c r="W14" s="15">
        <f t="shared" si="2"/>
        <v>-2.1380533040091021E-2</v>
      </c>
      <c r="X14" s="15">
        <f t="shared" si="3"/>
        <v>5.3101191837847672E-3</v>
      </c>
    </row>
    <row r="15" spans="1:24" x14ac:dyDescent="0.25">
      <c r="A15" t="s">
        <v>13</v>
      </c>
      <c r="B15">
        <v>52477</v>
      </c>
      <c r="C15">
        <v>47085</v>
      </c>
      <c r="D15">
        <v>43173</v>
      </c>
      <c r="E15">
        <v>7572</v>
      </c>
      <c r="F15">
        <v>6656</v>
      </c>
      <c r="G15">
        <v>6529</v>
      </c>
      <c r="H15">
        <v>60049</v>
      </c>
      <c r="I15">
        <v>53741</v>
      </c>
      <c r="J15">
        <v>49702</v>
      </c>
      <c r="L15" s="14">
        <f>B15/T1b!B$4</f>
        <v>0.39033479370132623</v>
      </c>
      <c r="M15" s="14">
        <f>C15/T1b!C$4</f>
        <v>0.36075207441062218</v>
      </c>
      <c r="N15" s="14">
        <f>D15/T1b!D$4</f>
        <v>0.32593235693794353</v>
      </c>
      <c r="O15" s="14">
        <f>E15/T1b!B$5</f>
        <v>0.32733875151305553</v>
      </c>
      <c r="P15" s="14">
        <f>F15/T1b!C$5</f>
        <v>0.29352619509613687</v>
      </c>
      <c r="Q15" s="14">
        <f>G15/T1b!D$5</f>
        <v>0.27304282368685179</v>
      </c>
      <c r="R15" s="14">
        <f>H15/T1b!B$6</f>
        <v>0.38108686132776554</v>
      </c>
      <c r="S15" s="14">
        <f>I15/T1b!C$6</f>
        <v>0.35080126635986814</v>
      </c>
      <c r="T15" s="14">
        <f>J15/T1b!D$6</f>
        <v>0.31784462691530452</v>
      </c>
      <c r="U15" s="15">
        <f t="shared" si="0"/>
        <v>-6.2996042188270707E-2</v>
      </c>
      <c r="V15" s="15">
        <f t="shared" si="1"/>
        <v>-6.7225879314485315E-2</v>
      </c>
      <c r="W15" s="15">
        <f t="shared" si="2"/>
        <v>-5.2889533251091747E-2</v>
      </c>
      <c r="X15" s="15">
        <f t="shared" si="3"/>
        <v>1.4336346063393568E-2</v>
      </c>
    </row>
    <row r="16" spans="1:24" x14ac:dyDescent="0.25">
      <c r="A16" t="s">
        <v>14</v>
      </c>
      <c r="B16">
        <v>23093</v>
      </c>
      <c r="C16">
        <v>20636</v>
      </c>
      <c r="D16">
        <v>19567</v>
      </c>
      <c r="E16">
        <v>2313</v>
      </c>
      <c r="F16">
        <v>2016</v>
      </c>
      <c r="G16">
        <v>2001</v>
      </c>
      <c r="H16">
        <v>25406</v>
      </c>
      <c r="I16">
        <v>22652</v>
      </c>
      <c r="J16">
        <v>21568</v>
      </c>
      <c r="L16" s="14">
        <f>B16/T1b!B$4</f>
        <v>0.17177051643471858</v>
      </c>
      <c r="M16" s="14">
        <f>C16/T1b!C$4</f>
        <v>0.15810724875305512</v>
      </c>
      <c r="N16" s="14">
        <f>D16/T1b!D$4</f>
        <v>0.14772006643515023</v>
      </c>
      <c r="O16" s="14">
        <f>E16/T1b!B$5</f>
        <v>9.9991353968528443E-2</v>
      </c>
      <c r="P16" s="14">
        <f>F16/T1b!C$5</f>
        <v>8.8904568707003001E-2</v>
      </c>
      <c r="Q16" s="14">
        <f>G16/T1b!D$5</f>
        <v>8.3681833389093338E-2</v>
      </c>
      <c r="R16" s="14">
        <f>H16/T1b!B$6</f>
        <v>0.16123320619649306</v>
      </c>
      <c r="S16" s="14">
        <f>I16/T1b!C$6</f>
        <v>0.14786383367603381</v>
      </c>
      <c r="T16" s="14">
        <f>J16/T1b!D$6</f>
        <v>0.13792750620315658</v>
      </c>
      <c r="U16" s="15">
        <f t="shared" si="0"/>
        <v>-7.1779162466190136E-2</v>
      </c>
      <c r="V16" s="15">
        <f t="shared" si="1"/>
        <v>-6.9202680046052123E-2</v>
      </c>
      <c r="W16" s="15">
        <f t="shared" si="2"/>
        <v>-6.4038233046056894E-2</v>
      </c>
      <c r="X16" s="15">
        <f t="shared" si="3"/>
        <v>5.1644469999952286E-3</v>
      </c>
    </row>
    <row r="17" spans="1:24" x14ac:dyDescent="0.25">
      <c r="A17" t="s">
        <v>15</v>
      </c>
      <c r="B17">
        <v>32158</v>
      </c>
      <c r="C17">
        <v>30704</v>
      </c>
      <c r="D17">
        <v>31431</v>
      </c>
      <c r="E17">
        <v>5025</v>
      </c>
      <c r="F17">
        <v>4735</v>
      </c>
      <c r="G17">
        <v>4946</v>
      </c>
      <c r="H17">
        <v>37183</v>
      </c>
      <c r="I17">
        <v>35439</v>
      </c>
      <c r="J17">
        <v>36377</v>
      </c>
      <c r="L17" s="14">
        <f>B17/T1b!B$4</f>
        <v>0.23919786374692245</v>
      </c>
      <c r="M17" s="14">
        <f>C17/T1b!C$4</f>
        <v>0.23524544319217891</v>
      </c>
      <c r="N17" s="14">
        <f>D17/T1b!D$4</f>
        <v>0.23728672806885098</v>
      </c>
      <c r="O17" s="14">
        <f>E17/T1b!B$5</f>
        <v>0.21723154072280823</v>
      </c>
      <c r="P17" s="14">
        <f>F17/T1b!C$5</f>
        <v>0.20881107779149763</v>
      </c>
      <c r="Q17" s="14">
        <f>G17/T1b!D$5</f>
        <v>0.2068417530946805</v>
      </c>
      <c r="R17" s="14">
        <f>H17/T1b!B$6</f>
        <v>0.23597316799197832</v>
      </c>
      <c r="S17" s="14">
        <f>I17/T1b!C$6</f>
        <v>0.23133261529423285</v>
      </c>
      <c r="T17" s="14">
        <f>J17/T1b!D$6</f>
        <v>0.23263116158903127</v>
      </c>
      <c r="U17" s="15">
        <f t="shared" si="0"/>
        <v>-2.196632302411422E-2</v>
      </c>
      <c r="V17" s="15">
        <f t="shared" si="1"/>
        <v>-2.6434365400681281E-2</v>
      </c>
      <c r="W17" s="15">
        <f t="shared" si="2"/>
        <v>-3.044497497417048E-2</v>
      </c>
      <c r="X17" s="15">
        <f t="shared" si="3"/>
        <v>-4.0106095734891989E-3</v>
      </c>
    </row>
    <row r="18" spans="1:24" x14ac:dyDescent="0.25">
      <c r="A18" t="s">
        <v>16</v>
      </c>
      <c r="B18">
        <v>30080</v>
      </c>
      <c r="C18">
        <v>28043</v>
      </c>
      <c r="D18">
        <v>27286</v>
      </c>
      <c r="E18">
        <v>5149</v>
      </c>
      <c r="F18">
        <v>4962</v>
      </c>
      <c r="G18">
        <v>4957</v>
      </c>
      <c r="H18">
        <v>35229</v>
      </c>
      <c r="I18">
        <v>33005</v>
      </c>
      <c r="J18">
        <v>32243</v>
      </c>
      <c r="L18" s="14">
        <f>B18/T1b!B$4</f>
        <v>0.22374126940442277</v>
      </c>
      <c r="M18" s="14">
        <f>C18/T1b!C$4</f>
        <v>0.2148576069384534</v>
      </c>
      <c r="N18" s="14">
        <f>D18/T1b!D$4</f>
        <v>0.20599426241884342</v>
      </c>
      <c r="O18" s="14">
        <f>E18/T1b!B$5</f>
        <v>0.22259208023517205</v>
      </c>
      <c r="P18" s="14">
        <f>F18/T1b!C$5</f>
        <v>0.21882166166872463</v>
      </c>
      <c r="Q18" s="14">
        <f>G18/T1b!D$5</f>
        <v>0.20730177316828372</v>
      </c>
      <c r="R18" s="14">
        <f>H18/T1b!B$6</f>
        <v>0.22357256636606526</v>
      </c>
      <c r="S18" s="14">
        <f>I18/T1b!C$6</f>
        <v>0.21544436828878227</v>
      </c>
      <c r="T18" s="14">
        <f>J18/T1b!D$6</f>
        <v>0.20619420356585577</v>
      </c>
      <c r="U18" s="15">
        <f t="shared" si="0"/>
        <v>-1.1491891692507195E-3</v>
      </c>
      <c r="V18" s="15">
        <f t="shared" si="1"/>
        <v>3.964054730271227E-3</v>
      </c>
      <c r="W18" s="15">
        <f t="shared" si="2"/>
        <v>1.3075107494402993E-3</v>
      </c>
      <c r="X18" s="15">
        <f t="shared" si="3"/>
        <v>-2.6565439808309277E-3</v>
      </c>
    </row>
    <row r="19" spans="1:24" x14ac:dyDescent="0.25">
      <c r="A19" t="s">
        <v>17</v>
      </c>
      <c r="B19">
        <v>3301</v>
      </c>
      <c r="C19">
        <v>3813</v>
      </c>
      <c r="D19">
        <v>3794</v>
      </c>
      <c r="E19">
        <v>709</v>
      </c>
      <c r="F19">
        <v>812</v>
      </c>
      <c r="G19">
        <v>844</v>
      </c>
      <c r="H19">
        <v>4010</v>
      </c>
      <c r="I19">
        <v>4625</v>
      </c>
      <c r="J19">
        <v>4638</v>
      </c>
      <c r="L19" s="14">
        <f>B19/T1b!B$4</f>
        <v>2.4553521619148921E-2</v>
      </c>
      <c r="M19" s="14">
        <f>C19/T1b!C$4</f>
        <v>2.921413740528199E-2</v>
      </c>
      <c r="N19" s="14">
        <f>D19/T1b!D$4</f>
        <v>2.8642609089536464E-2</v>
      </c>
      <c r="O19" s="14">
        <f>E19/T1b!B$5</f>
        <v>3.0650181566660904E-2</v>
      </c>
      <c r="P19" s="14">
        <f>F19/T1b!C$5</f>
        <v>3.580878461809843E-2</v>
      </c>
      <c r="Q19" s="14">
        <f>G19/T1b!D$5</f>
        <v>3.5296085647373701E-2</v>
      </c>
      <c r="R19" s="14">
        <f>H19/T1b!B$6</f>
        <v>2.5448522272216688E-2</v>
      </c>
      <c r="S19" s="14">
        <f>I19/T1b!C$6</f>
        <v>3.01902803616306E-2</v>
      </c>
      <c r="T19" s="14">
        <f>J19/T1b!D$6</f>
        <v>2.9660041439643927E-2</v>
      </c>
      <c r="U19" s="15">
        <f t="shared" si="0"/>
        <v>6.0966599475119829E-3</v>
      </c>
      <c r="V19" s="15">
        <f t="shared" si="1"/>
        <v>6.5946472128164402E-3</v>
      </c>
      <c r="W19" s="15">
        <f t="shared" si="2"/>
        <v>6.6534765578372367E-3</v>
      </c>
      <c r="X19" s="15">
        <f t="shared" si="3"/>
        <v>5.8829345020796481E-5</v>
      </c>
    </row>
    <row r="20" spans="1:24" x14ac:dyDescent="0.25">
      <c r="A20" t="s">
        <v>8</v>
      </c>
      <c r="B20">
        <v>3447</v>
      </c>
      <c r="C20">
        <v>2702</v>
      </c>
      <c r="D20">
        <v>2763</v>
      </c>
      <c r="E20">
        <v>903</v>
      </c>
      <c r="F20">
        <v>754</v>
      </c>
      <c r="G20">
        <v>687</v>
      </c>
      <c r="H20">
        <v>4350</v>
      </c>
      <c r="I20">
        <v>3456</v>
      </c>
      <c r="J20">
        <v>3450</v>
      </c>
      <c r="L20" s="14">
        <f>B20/T1b!B$4</f>
        <v>2.5639499854954961E-2</v>
      </c>
      <c r="M20" s="14">
        <f>C20/T1b!C$4</f>
        <v>2.0701966763459725E-2</v>
      </c>
      <c r="N20" s="14">
        <f>D20/T1b!D$4</f>
        <v>2.0859127283708288E-2</v>
      </c>
      <c r="O20" s="14">
        <f>E20/T1b!B$5</f>
        <v>3.9036832094068823E-2</v>
      </c>
      <c r="P20" s="14">
        <f>F20/T1b!C$5</f>
        <v>3.3251014288234258E-2</v>
      </c>
      <c r="Q20" s="14">
        <f>G20/T1b!D$5</f>
        <v>2.8730344596855136E-2</v>
      </c>
      <c r="R20" s="14">
        <f>H20/T1b!B$6</f>
        <v>2.7606252340185183E-2</v>
      </c>
      <c r="S20" s="14">
        <f>I20/T1b!C$6</f>
        <v>2.2559483011847646E-2</v>
      </c>
      <c r="T20" s="14">
        <f>J20/T1b!D$6</f>
        <v>2.2062773386539791E-2</v>
      </c>
      <c r="U20" s="15">
        <f t="shared" si="0"/>
        <v>1.3397332239113862E-2</v>
      </c>
      <c r="V20" s="15">
        <f t="shared" si="1"/>
        <v>1.2549047524774534E-2</v>
      </c>
      <c r="W20" s="15">
        <f t="shared" si="2"/>
        <v>7.8712173131468485E-3</v>
      </c>
      <c r="X20" s="15">
        <f t="shared" si="3"/>
        <v>-4.677830211627685E-3</v>
      </c>
    </row>
    <row r="21" spans="1:24" x14ac:dyDescent="0.25">
      <c r="A21" t="s">
        <v>18</v>
      </c>
      <c r="B21">
        <v>2674</v>
      </c>
      <c r="C21">
        <v>2247</v>
      </c>
      <c r="D21">
        <v>1995</v>
      </c>
      <c r="E21">
        <v>367</v>
      </c>
      <c r="F21">
        <v>275</v>
      </c>
      <c r="G21">
        <v>270</v>
      </c>
      <c r="H21">
        <v>3041</v>
      </c>
      <c r="I21">
        <v>2522</v>
      </c>
      <c r="J21">
        <v>2265</v>
      </c>
      <c r="L21" s="14">
        <f>B21/T1b!B$4</f>
        <v>1.9889765770858592E-2</v>
      </c>
      <c r="M21" s="14">
        <f>C21/T1b!C$4</f>
        <v>1.7215884277384901E-2</v>
      </c>
      <c r="N21" s="14">
        <f>D21/T1b!D$4</f>
        <v>1.5061150536010872E-2</v>
      </c>
      <c r="O21" s="14">
        <f>E21/T1b!B$5</f>
        <v>1.5865467750302609E-2</v>
      </c>
      <c r="P21" s="14">
        <f>F21/T1b!C$5</f>
        <v>1.2127359322631858E-2</v>
      </c>
      <c r="Q21" s="14">
        <f>G21/T1b!D$5</f>
        <v>1.1291401806624289E-2</v>
      </c>
      <c r="R21" s="14">
        <f>H21/T1b!B$6</f>
        <v>1.929899157850647E-2</v>
      </c>
      <c r="S21" s="14">
        <f>I21/T1b!C$6</f>
        <v>1.6462678285844839E-2</v>
      </c>
      <c r="T21" s="14">
        <f>J21/T1b!D$6</f>
        <v>1.4484690353771775E-2</v>
      </c>
      <c r="U21" s="15">
        <f t="shared" si="0"/>
        <v>-4.0242980205559831E-3</v>
      </c>
      <c r="V21" s="15">
        <f t="shared" si="1"/>
        <v>-5.0885249547530428E-3</v>
      </c>
      <c r="W21" s="15">
        <f t="shared" si="2"/>
        <v>-3.7697487293865822E-3</v>
      </c>
      <c r="X21" s="15">
        <f t="shared" si="3"/>
        <v>1.3187762253664605E-3</v>
      </c>
    </row>
    <row r="22" spans="1:24" x14ac:dyDescent="0.25">
      <c r="A22" t="s">
        <v>19</v>
      </c>
      <c r="B22">
        <v>17641</v>
      </c>
      <c r="C22">
        <v>15805</v>
      </c>
      <c r="D22">
        <v>14166</v>
      </c>
      <c r="E22">
        <v>2971</v>
      </c>
      <c r="F22">
        <v>2682</v>
      </c>
      <c r="G22">
        <v>2305</v>
      </c>
      <c r="H22">
        <v>20612</v>
      </c>
      <c r="I22">
        <v>18487</v>
      </c>
      <c r="J22">
        <v>16471</v>
      </c>
      <c r="L22" s="14">
        <f>B22/T1b!B$4</f>
        <v>0.13121741135516696</v>
      </c>
      <c r="M22" s="14">
        <f>C22/T1b!C$4</f>
        <v>0.12109348064266505</v>
      </c>
      <c r="N22" s="14">
        <f>D22/T1b!D$4</f>
        <v>0.10694549297901253</v>
      </c>
      <c r="O22" s="14">
        <f>E22/T1b!B$5</f>
        <v>0.12843679750994294</v>
      </c>
      <c r="P22" s="14">
        <f>F22/T1b!C$5</f>
        <v>0.11827482801199506</v>
      </c>
      <c r="Q22" s="14">
        <f>G22/T1b!D$5</f>
        <v>9.6395115423218464E-2</v>
      </c>
      <c r="R22" s="14">
        <f>H22/T1b!B$6</f>
        <v>0.13080921223813724</v>
      </c>
      <c r="S22" s="14">
        <f>I22/T1b!C$6</f>
        <v>0.12067626228010052</v>
      </c>
      <c r="T22" s="14">
        <f>J22/T1b!D$6</f>
        <v>0.10533215665208605</v>
      </c>
      <c r="U22" s="15">
        <f t="shared" si="0"/>
        <v>-2.780613845224017E-3</v>
      </c>
      <c r="V22" s="15">
        <f t="shared" si="1"/>
        <v>-2.8186526306699933E-3</v>
      </c>
      <c r="W22" s="15">
        <f t="shared" si="2"/>
        <v>-1.0550377555794063E-2</v>
      </c>
      <c r="X22" s="15">
        <f t="shared" si="3"/>
        <v>-7.7317249251240699E-3</v>
      </c>
    </row>
    <row r="23" spans="1:24" x14ac:dyDescent="0.25">
      <c r="A23" t="s">
        <v>20</v>
      </c>
      <c r="B23">
        <v>14538</v>
      </c>
      <c r="C23">
        <v>13452</v>
      </c>
      <c r="D23">
        <v>12386</v>
      </c>
      <c r="E23">
        <v>1687</v>
      </c>
      <c r="F23">
        <v>1598</v>
      </c>
      <c r="G23">
        <v>1528</v>
      </c>
      <c r="H23">
        <v>16225</v>
      </c>
      <c r="I23">
        <v>15050</v>
      </c>
      <c r="J23">
        <v>13914</v>
      </c>
      <c r="L23" s="14">
        <f>B23/T1b!B$4</f>
        <v>0.10813665474074129</v>
      </c>
      <c r="M23" s="14">
        <f>C23/T1b!C$4</f>
        <v>0.10306545407182097</v>
      </c>
      <c r="N23" s="14">
        <f>D23/T1b!D$4</f>
        <v>9.3507473954401329E-2</v>
      </c>
      <c r="O23" s="14">
        <f>E23/T1b!B$5</f>
        <v>7.2929275462562684E-2</v>
      </c>
      <c r="P23" s="14">
        <f>F23/T1b!C$5</f>
        <v>7.0470982536602569E-2</v>
      </c>
      <c r="Q23" s="14">
        <f>G23/T1b!D$5</f>
        <v>6.3900970224155237E-2</v>
      </c>
      <c r="R23" s="14">
        <f>H23/T1b!B$6</f>
        <v>0.10296814809643784</v>
      </c>
      <c r="S23" s="14">
        <f>I23/T1b!C$6</f>
        <v>9.8240804203792553E-2</v>
      </c>
      <c r="T23" s="14">
        <f>J23/T1b!D$6</f>
        <v>8.8980124318931778E-2</v>
      </c>
      <c r="U23" s="15">
        <f t="shared" si="0"/>
        <v>-3.5207379278178602E-2</v>
      </c>
      <c r="V23" s="15">
        <f t="shared" si="1"/>
        <v>-3.2594471535218397E-2</v>
      </c>
      <c r="W23" s="15">
        <f t="shared" si="2"/>
        <v>-2.9606503730246092E-2</v>
      </c>
      <c r="X23" s="15">
        <f t="shared" si="3"/>
        <v>2.9879678049723052E-3</v>
      </c>
    </row>
    <row r="24" spans="1:24" x14ac:dyDescent="0.25">
      <c r="A24" t="s">
        <v>21</v>
      </c>
      <c r="B24">
        <v>30449</v>
      </c>
      <c r="C24">
        <v>29347</v>
      </c>
      <c r="D24">
        <v>24892</v>
      </c>
      <c r="E24">
        <v>4002</v>
      </c>
      <c r="F24">
        <v>3815</v>
      </c>
      <c r="G24">
        <v>3061</v>
      </c>
      <c r="H24">
        <v>34451</v>
      </c>
      <c r="I24">
        <v>33162</v>
      </c>
      <c r="J24">
        <v>27953</v>
      </c>
      <c r="L24" s="14">
        <f>B24/T1b!B$4</f>
        <v>0.22648596782231611</v>
      </c>
      <c r="M24" s="14">
        <f>C24/T1b!C$4</f>
        <v>0.22484848949195135</v>
      </c>
      <c r="N24" s="14">
        <f>D24/T1b!D$4</f>
        <v>0.18792088177563038</v>
      </c>
      <c r="O24" s="14">
        <f>E24/T1b!B$5</f>
        <v>0.17300708974580667</v>
      </c>
      <c r="P24" s="14">
        <f>F24/T1b!C$5</f>
        <v>0.16823954842123831</v>
      </c>
      <c r="Q24" s="14">
        <f>G24/T1b!D$5</f>
        <v>0.12801104048176648</v>
      </c>
      <c r="R24" s="14">
        <f>H24/T1b!B$6</f>
        <v>0.21863517226936086</v>
      </c>
      <c r="S24" s="14">
        <f>I24/T1b!C$6</f>
        <v>0.21646920591403113</v>
      </c>
      <c r="T24" s="14">
        <f>J24/T1b!D$6</f>
        <v>0.17875962448520197</v>
      </c>
      <c r="U24" s="15">
        <f t="shared" si="0"/>
        <v>-5.3478878076509445E-2</v>
      </c>
      <c r="V24" s="15">
        <f t="shared" si="1"/>
        <v>-5.6608941070713042E-2</v>
      </c>
      <c r="W24" s="15">
        <f t="shared" si="2"/>
        <v>-5.9909841293863897E-2</v>
      </c>
      <c r="X24" s="15">
        <f t="shared" si="3"/>
        <v>-3.3009002231508544E-3</v>
      </c>
    </row>
    <row r="25" spans="1:24" x14ac:dyDescent="0.25">
      <c r="A25" t="s">
        <v>22</v>
      </c>
      <c r="B25">
        <v>7389</v>
      </c>
      <c r="C25">
        <v>6223</v>
      </c>
      <c r="D25">
        <v>7994</v>
      </c>
      <c r="E25">
        <v>1091</v>
      </c>
      <c r="F25">
        <v>986</v>
      </c>
      <c r="G25">
        <v>1312</v>
      </c>
      <c r="H25">
        <v>8480</v>
      </c>
      <c r="I25">
        <v>7209</v>
      </c>
      <c r="J25">
        <v>9306</v>
      </c>
      <c r="L25" s="14">
        <f>B25/T1b!B$4</f>
        <v>5.4960912221718075E-2</v>
      </c>
      <c r="M25" s="14">
        <f>C25/T1b!C$4</f>
        <v>4.7678882001854134E-2</v>
      </c>
      <c r="N25" s="14">
        <f>D25/T1b!D$4</f>
        <v>6.0350294428506722E-2</v>
      </c>
      <c r="O25" s="14">
        <f>E25/T1b!B$5</f>
        <v>4.7164101677330109E-2</v>
      </c>
      <c r="P25" s="14">
        <f>F25/T1b!C$5</f>
        <v>4.3482095607690951E-2</v>
      </c>
      <c r="Q25" s="14">
        <f>G25/T1b!D$5</f>
        <v>5.4867848778855803E-2</v>
      </c>
      <c r="R25" s="14">
        <f>H25/T1b!B$6</f>
        <v>5.3816326401096633E-2</v>
      </c>
      <c r="S25" s="14">
        <f>I25/T1b!C$6</f>
        <v>4.7057671595025947E-2</v>
      </c>
      <c r="T25" s="14">
        <f>J25/T1b!D$6</f>
        <v>5.9511933082649064E-2</v>
      </c>
      <c r="U25" s="15">
        <f t="shared" si="0"/>
        <v>-7.7968105443879665E-3</v>
      </c>
      <c r="V25" s="15">
        <f t="shared" si="1"/>
        <v>-4.1967863941631822E-3</v>
      </c>
      <c r="W25" s="15">
        <f t="shared" si="2"/>
        <v>-5.4824456496509189E-3</v>
      </c>
      <c r="X25" s="15">
        <f t="shared" si="3"/>
        <v>-1.2856592554877366E-3</v>
      </c>
    </row>
    <row r="26" spans="1:24" x14ac:dyDescent="0.25">
      <c r="A26" t="s">
        <v>7</v>
      </c>
      <c r="B26">
        <v>73541</v>
      </c>
      <c r="C26">
        <v>71353</v>
      </c>
      <c r="D26">
        <v>58483</v>
      </c>
      <c r="E26">
        <v>12312</v>
      </c>
      <c r="F26">
        <v>11886</v>
      </c>
      <c r="G26">
        <v>10321</v>
      </c>
      <c r="H26">
        <v>85853</v>
      </c>
      <c r="I26">
        <v>83239</v>
      </c>
      <c r="J26">
        <v>68804</v>
      </c>
      <c r="L26" s="14">
        <f>B26/T1b!B$4</f>
        <v>0.5470131879411787</v>
      </c>
      <c r="M26" s="14">
        <f>C26/T1b!C$4</f>
        <v>0.54668668929427899</v>
      </c>
      <c r="N26" s="14">
        <f>D26/T1b!D$4</f>
        <v>0.44151441944738035</v>
      </c>
      <c r="O26" s="14">
        <f>E26/T1b!B$5</f>
        <v>0.53224969738889849</v>
      </c>
      <c r="P26" s="14">
        <f>F26/T1b!C$5</f>
        <v>0.5241665196683718</v>
      </c>
      <c r="Q26" s="14">
        <f>G26/T1b!D$5</f>
        <v>0.43162428905988626</v>
      </c>
      <c r="R26" s="14">
        <f>H26/T1b!B$6</f>
        <v>0.5448458809567629</v>
      </c>
      <c r="S26" s="14">
        <f>I26/T1b!C$6</f>
        <v>0.54335324259930151</v>
      </c>
      <c r="T26" s="14">
        <f>J26/T1b!D$6</f>
        <v>0.44000204640216917</v>
      </c>
      <c r="U26" s="15">
        <f t="shared" si="0"/>
        <v>-1.4763490552280212E-2</v>
      </c>
      <c r="V26" s="15">
        <f t="shared" si="1"/>
        <v>-2.2520169625907194E-2</v>
      </c>
      <c r="W26" s="15">
        <f t="shared" si="2"/>
        <v>-9.8901303874940893E-3</v>
      </c>
      <c r="X26" s="15">
        <f t="shared" si="3"/>
        <v>1.2630039238413104E-2</v>
      </c>
    </row>
    <row r="28" spans="1:24" x14ac:dyDescent="0.25">
      <c r="A28" t="s">
        <v>76</v>
      </c>
    </row>
    <row r="29" spans="1:24" x14ac:dyDescent="0.25">
      <c r="A29" t="s">
        <v>112</v>
      </c>
    </row>
    <row r="30" spans="1:24" x14ac:dyDescent="0.25">
      <c r="A30" t="s">
        <v>114</v>
      </c>
    </row>
    <row r="31" spans="1:24" x14ac:dyDescent="0.25">
      <c r="A31" t="s">
        <v>113</v>
      </c>
    </row>
    <row r="32" spans="1:24" x14ac:dyDescent="0.25">
      <c r="A32" t="s">
        <v>115</v>
      </c>
    </row>
  </sheetData>
  <mergeCells count="9">
    <mergeCell ref="U3:W3"/>
    <mergeCell ref="B2:J2"/>
    <mergeCell ref="L2:T2"/>
    <mergeCell ref="B3:D3"/>
    <mergeCell ref="E3:G3"/>
    <mergeCell ref="H3:J3"/>
    <mergeCell ref="L3:N3"/>
    <mergeCell ref="O3:Q3"/>
    <mergeCell ref="R3:T3"/>
  </mergeCells>
  <conditionalFormatting sqref="X5:X26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3"/>
  <sheetViews>
    <sheetView workbookViewId="0">
      <selection activeCell="D26" sqref="D26"/>
    </sheetView>
  </sheetViews>
  <sheetFormatPr defaultRowHeight="15" x14ac:dyDescent="0.25"/>
  <cols>
    <col min="1" max="1" width="14" customWidth="1"/>
  </cols>
  <sheetData>
    <row r="1" spans="1:8" s="1" customFormat="1" x14ac:dyDescent="0.25">
      <c r="A1" s="1" t="s">
        <v>104</v>
      </c>
    </row>
    <row r="3" spans="1:8" x14ac:dyDescent="0.25">
      <c r="A3" t="s">
        <v>85</v>
      </c>
      <c r="B3">
        <v>2016</v>
      </c>
      <c r="C3">
        <v>2017</v>
      </c>
      <c r="D3">
        <v>2018</v>
      </c>
    </row>
    <row r="4" spans="1:8" x14ac:dyDescent="0.25">
      <c r="A4" t="s">
        <v>105</v>
      </c>
      <c r="B4">
        <v>393301</v>
      </c>
      <c r="C4">
        <v>387467</v>
      </c>
      <c r="D4">
        <v>385081</v>
      </c>
    </row>
    <row r="5" spans="1:8" x14ac:dyDescent="0.25">
      <c r="A5" t="s">
        <v>106</v>
      </c>
      <c r="B5">
        <v>146502</v>
      </c>
      <c r="C5">
        <v>139136</v>
      </c>
      <c r="D5">
        <v>137334</v>
      </c>
    </row>
    <row r="6" spans="1:8" x14ac:dyDescent="0.25">
      <c r="A6" t="s">
        <v>86</v>
      </c>
      <c r="B6">
        <v>539803</v>
      </c>
      <c r="C6">
        <v>526603</v>
      </c>
      <c r="D6">
        <v>522415</v>
      </c>
    </row>
    <row r="7" spans="1:8" x14ac:dyDescent="0.25">
      <c r="A7" t="s">
        <v>107</v>
      </c>
      <c r="B7" s="20">
        <f>B5/B6</f>
        <v>0.27139901037971259</v>
      </c>
      <c r="C7" s="20">
        <f>C5/C6</f>
        <v>0.26421421830107311</v>
      </c>
      <c r="D7" s="20">
        <f>D5/D6</f>
        <v>0.26288295703607284</v>
      </c>
    </row>
    <row r="11" spans="1:8" x14ac:dyDescent="0.25">
      <c r="E11" s="16"/>
      <c r="F11" s="16"/>
      <c r="G11" s="16"/>
      <c r="H11" s="16"/>
    </row>
    <row r="12" spans="1:8" x14ac:dyDescent="0.25">
      <c r="E12" s="16"/>
      <c r="F12" s="16"/>
      <c r="G12" s="16"/>
      <c r="H12" s="16"/>
    </row>
    <row r="13" spans="1:8" x14ac:dyDescent="0.25">
      <c r="E13" s="16"/>
      <c r="F13" s="16"/>
      <c r="G13" s="16"/>
      <c r="H13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B27DEFA0C65B48823BF5A8A9923C8C" ma:contentTypeVersion="10" ma:contentTypeDescription="Create a new document." ma:contentTypeScope="" ma:versionID="8ac40a9488141ef47523a5223f8e7666">
  <xsd:schema xmlns:xsd="http://www.w3.org/2001/XMLSchema" xmlns:xs="http://www.w3.org/2001/XMLSchema" xmlns:p="http://schemas.microsoft.com/office/2006/metadata/properties" xmlns:ns2="254201db-8895-4f54-b906-247b416495b7" xmlns:ns3="6dd01186-36f8-4385-a2fe-1e94ed07654e" targetNamespace="http://schemas.microsoft.com/office/2006/metadata/properties" ma:root="true" ma:fieldsID="aa54a9ff44497f1d61b35189352436f1" ns2:_="" ns3:_="">
    <xsd:import namespace="254201db-8895-4f54-b906-247b416495b7"/>
    <xsd:import namespace="6dd01186-36f8-4385-a2fe-1e94ed0765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201db-8895-4f54-b906-247b416495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d01186-36f8-4385-a2fe-1e94ed07654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dd01186-36f8-4385-a2fe-1e94ed07654e">
      <UserInfo>
        <DisplayName>Ruby Nightingale</DisplayName>
        <AccountId>50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DBAFA3-9EBD-4CB7-A345-DEFACED7A7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201db-8895-4f54-b906-247b416495b7"/>
    <ds:schemaRef ds:uri="6dd01186-36f8-4385-a2fe-1e94ed0765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158F6D-BFC3-40F4-92F4-47A14FD5C1A4}">
  <ds:schemaRefs>
    <ds:schemaRef ds:uri="http://purl.org/dc/dcmitype/"/>
    <ds:schemaRef ds:uri="6dd01186-36f8-4385-a2fe-1e94ed07654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254201db-8895-4f54-b906-247b416495b7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BAA8886-00E1-47DA-89CC-A9A7CBD71D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A1</vt:lpstr>
      <vt:lpstr>A2</vt:lpstr>
      <vt:lpstr>A3</vt:lpstr>
      <vt:lpstr>A4</vt:lpstr>
      <vt:lpstr>A5</vt:lpstr>
      <vt:lpstr>A6</vt:lpstr>
      <vt:lpstr>A7</vt:lpstr>
      <vt:lpstr>A8</vt:lpstr>
      <vt:lpstr>T1</vt:lpstr>
      <vt:lpstr>T1b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Thomson</dc:creator>
  <cp:lastModifiedBy>Ruby Nightingale</cp:lastModifiedBy>
  <dcterms:created xsi:type="dcterms:W3CDTF">2019-09-24T08:20:52Z</dcterms:created>
  <dcterms:modified xsi:type="dcterms:W3CDTF">2019-12-03T16:17:39Z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0x010100F1B27DEFA0C65B48823BF5A8A9923C8C</vt:lpwstr>
  </property>
</Properties>
</file>